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604" activeTab="1"/>
  </bookViews>
  <sheets>
    <sheet name="开机成本" sheetId="1" r:id="rId1"/>
    <sheet name="生产成本" sheetId="2" r:id="rId2"/>
    <sheet name="成本核算总结" sheetId="3" r:id="rId3"/>
    <sheet name="其它" sheetId="4" r:id="rId4"/>
  </sheets>
  <definedNames/>
  <calcPr fullCalcOnLoad="1"/>
</workbook>
</file>

<file path=xl/comments1.xml><?xml version="1.0" encoding="utf-8"?>
<comments xmlns="http://schemas.openxmlformats.org/spreadsheetml/2006/main">
  <authors>
    <author>Ron Adkins</author>
  </authors>
  <commentList>
    <comment ref="B5" authorId="0">
      <text>
        <r>
          <rPr>
            <b/>
            <sz val="11"/>
            <rFont val="Tahoma"/>
            <family val="2"/>
          </rPr>
          <t>When the description box to the left is white, this box requires a value to be entered.</t>
        </r>
      </text>
    </comment>
    <comment ref="B6" authorId="0">
      <text>
        <r>
          <rPr>
            <b/>
            <sz val="11"/>
            <rFont val="Tahoma"/>
            <family val="2"/>
          </rPr>
          <t>When the description box to the left is gray, this box does not require any values to be entered.  The value for this box is automatically calculated.</t>
        </r>
      </text>
    </comment>
    <comment ref="B9" authorId="0">
      <text>
        <r>
          <rPr>
            <b/>
            <sz val="11"/>
            <rFont val="Tahoma"/>
            <family val="2"/>
          </rPr>
          <t>Number of times that the line is started in one day.</t>
        </r>
      </text>
    </comment>
    <comment ref="B10" authorId="0">
      <text>
        <r>
          <rPr>
            <b/>
            <sz val="11"/>
            <rFont val="Tahoma"/>
            <family val="2"/>
          </rPr>
          <t>Number of days of production in one year.</t>
        </r>
      </text>
    </comment>
    <comment ref="B11" authorId="0">
      <text>
        <r>
          <rPr>
            <b/>
            <sz val="11"/>
            <rFont val="Tahoma"/>
            <family val="2"/>
          </rPr>
          <t>The line speed run during start-up period (may be the same as normal production speed).</t>
        </r>
      </text>
    </comment>
    <comment ref="B12" authorId="0">
      <text>
        <r>
          <rPr>
            <b/>
            <sz val="11"/>
            <rFont val="Tahoma"/>
            <family val="2"/>
          </rPr>
          <t>The line speed run during normal production (may be the same as start-up speed).</t>
        </r>
      </text>
    </comment>
    <comment ref="B13" authorId="0">
      <text>
        <r>
          <rPr>
            <b/>
            <sz val="11"/>
            <rFont val="Tahoma"/>
            <family val="2"/>
          </rPr>
          <t>The density of the material being used to make the product (must be in pounds per cubic foot).</t>
        </r>
      </text>
    </comment>
    <comment ref="B14" authorId="0">
      <text>
        <r>
          <rPr>
            <b/>
            <sz val="11"/>
            <rFont val="Tahoma"/>
            <family val="2"/>
          </rPr>
          <t>Cost of production time in dollars per hour.</t>
        </r>
        <r>
          <rPr>
            <sz val="8"/>
            <rFont val="Tahoma"/>
            <family val="2"/>
          </rPr>
          <t xml:space="preserve">
</t>
        </r>
      </text>
    </comment>
    <comment ref="B15" authorId="0">
      <text>
        <r>
          <rPr>
            <b/>
            <sz val="11"/>
            <rFont val="Tahoma"/>
            <family val="2"/>
          </rPr>
          <t>The cost of the material being used (in dollars per pound).</t>
        </r>
      </text>
    </comment>
    <comment ref="B16" authorId="0">
      <text>
        <r>
          <rPr>
            <b/>
            <sz val="11"/>
            <rFont val="Tahoma"/>
            <family val="2"/>
          </rPr>
          <t>The sale price, or market value, of the finished product (in dollars per foot).</t>
        </r>
      </text>
    </comment>
    <comment ref="B17" authorId="0">
      <text>
        <r>
          <rPr>
            <b/>
            <sz val="11"/>
            <rFont val="Tahoma"/>
            <family val="2"/>
          </rPr>
          <t>The average OD of the product being manufactured (in mils).</t>
        </r>
      </text>
    </comment>
    <comment ref="B18" authorId="0">
      <text>
        <r>
          <rPr>
            <b/>
            <sz val="11"/>
            <rFont val="Tahoma"/>
            <family val="2"/>
          </rPr>
          <t>The average wall thickness of the product being manufactured (in mils).</t>
        </r>
      </text>
    </comment>
    <comment ref="B21" authorId="0">
      <text>
        <r>
          <rPr>
            <b/>
            <sz val="11"/>
            <rFont val="Tahoma"/>
            <family val="2"/>
          </rPr>
          <t>The typical amount of time that it takes to start up the line and get the  product within specs.</t>
        </r>
      </text>
    </comment>
    <comment ref="B22" authorId="0">
      <text>
        <r>
          <rPr>
            <b/>
            <sz val="11"/>
            <rFont val="Tahoma"/>
            <family val="2"/>
          </rPr>
          <t>(Calculated value) - The length of product (in feet) that is scrapped, given the current start-up time.  See top chart to right.</t>
        </r>
      </text>
    </comment>
    <comment ref="B23" authorId="0">
      <text>
        <r>
          <rPr>
            <b/>
            <sz val="11"/>
            <rFont val="Tahoma"/>
            <family val="2"/>
          </rPr>
          <t>(calculated value):  The amount of money that is currently being spent on product that is scrapped during the start-up period.  See second chart to right.</t>
        </r>
      </text>
    </comment>
    <comment ref="B24" authorId="0">
      <text>
        <r>
          <rPr>
            <b/>
            <sz val="11"/>
            <rFont val="Tahoma"/>
            <family val="2"/>
          </rPr>
          <t>(Calculated):  The amount of time in one year that is currently being spent on the startup period.  See third chart to right.</t>
        </r>
      </text>
    </comment>
    <comment ref="B25" authorId="0">
      <text>
        <r>
          <rPr>
            <b/>
            <sz val="11"/>
            <rFont val="Tahoma"/>
            <family val="2"/>
          </rPr>
          <t>(Calculated value): Amount of money currently being spent in one year on production costs during the startup period.  See bottom chart to right.</t>
        </r>
      </text>
    </comment>
    <comment ref="B28" authorId="0">
      <text>
        <r>
          <rPr>
            <b/>
            <sz val="11"/>
            <rFont val="Tahoma"/>
            <family val="2"/>
          </rPr>
          <t>The amount of time it takes to start up the line with Beta LaserMike equipment.</t>
        </r>
      </text>
    </comment>
    <comment ref="B29" authorId="0">
      <text>
        <r>
          <rPr>
            <b/>
            <sz val="11"/>
            <rFont val="Tahoma"/>
            <family val="2"/>
          </rPr>
          <t>(Calculated value) - The length of product (in feet) that is scrapped, given the improved start-up time.  See top chart to right.</t>
        </r>
      </text>
    </comment>
    <comment ref="B30" authorId="0">
      <text>
        <r>
          <rPr>
            <b/>
            <sz val="11"/>
            <rFont val="Tahoma"/>
            <family val="2"/>
          </rPr>
          <t>(Calculated value):  The amount of money that is spent on scrapped product during the start-up period, given the improved start-up time.  See bottom chart to right.</t>
        </r>
      </text>
    </comment>
    <comment ref="B31" authorId="0">
      <text>
        <r>
          <rPr>
            <b/>
            <sz val="11"/>
            <rFont val="Tahoma"/>
            <family val="2"/>
          </rPr>
          <t>(Calculated value):  Amount of time spent in one year during the startup period, after improvement is made with Beta LaserMike equipment.  See third chart to right.</t>
        </r>
      </text>
    </comment>
    <comment ref="B32" authorId="0">
      <text>
        <r>
          <rPr>
            <b/>
            <sz val="11"/>
            <rFont val="Tahoma"/>
            <family val="2"/>
          </rPr>
          <t>(Calculated value):  Amount of money spent in one year on production costs during the startup period, after improvement is made with Beta LaserMike equipment.  See bottom chart to right.</t>
        </r>
      </text>
    </comment>
    <comment ref="B35" authorId="0">
      <text>
        <r>
          <rPr>
            <b/>
            <sz val="11"/>
            <rFont val="Tahoma"/>
            <family val="2"/>
          </rPr>
          <t>(calculated value):  Amount of production time that is saved in one year due to an improved startup time with Beta LaserMike system.</t>
        </r>
      </text>
    </comment>
    <comment ref="B36" authorId="0">
      <text>
        <r>
          <rPr>
            <b/>
            <sz val="11"/>
            <rFont val="Tahoma"/>
            <family val="2"/>
          </rPr>
          <t>(Calculated value) - The amount of reduction in start-up scrap material due to improved start-up time.</t>
        </r>
      </text>
    </comment>
    <comment ref="B37" authorId="0">
      <text>
        <r>
          <rPr>
            <b/>
            <sz val="11"/>
            <rFont val="Tahoma"/>
            <family val="2"/>
          </rPr>
          <t>(Calculated value) - The extra length of finished product (in feet) that could be produced from the same amount of starting material, given the improved start-up time.  See top chart to right.</t>
        </r>
      </text>
    </comment>
    <comment ref="B43" authorId="0">
      <text>
        <r>
          <rPr>
            <b/>
            <sz val="11"/>
            <rFont val="Tahoma"/>
            <family val="2"/>
          </rPr>
          <t>(calculated value):  Amount of money saved in one year due to reduction in startup time and, therefore, reduction in production costs during startup.</t>
        </r>
      </text>
    </comment>
    <comment ref="B44" authorId="0">
      <text>
        <r>
          <rPr>
            <b/>
            <sz val="11"/>
            <rFont val="Tahoma"/>
            <family val="2"/>
          </rPr>
          <t>(Calculated value) - The amount of money saved on material, due to reduction in start-up scrap.</t>
        </r>
      </text>
    </comment>
    <comment ref="B45" authorId="0">
      <text>
        <r>
          <rPr>
            <b/>
            <sz val="11"/>
            <rFont val="Tahoma"/>
            <family val="2"/>
          </rPr>
          <t>(Calculated value) - The market value (added dollars) of the additional finished product that is gained by an improved start-up time.</t>
        </r>
      </text>
    </comment>
  </commentList>
</comments>
</file>

<file path=xl/comments2.xml><?xml version="1.0" encoding="utf-8"?>
<comments xmlns="http://schemas.openxmlformats.org/spreadsheetml/2006/main">
  <authors>
    <author>Ron Adkins</author>
  </authors>
  <commentList>
    <comment ref="B9" authorId="0">
      <text>
        <r>
          <rPr>
            <b/>
            <sz val="11"/>
            <rFont val="Tahoma"/>
            <family val="2"/>
          </rPr>
          <t>The OD nominal size, or setpoint (in mils).</t>
        </r>
      </text>
    </comment>
    <comment ref="B10" authorId="0">
      <text>
        <r>
          <rPr>
            <b/>
            <sz val="11"/>
            <rFont val="Tahoma"/>
            <family val="2"/>
          </rPr>
          <t>The OD tolerance value (+/-) (in mils).</t>
        </r>
      </text>
    </comment>
    <comment ref="B11" authorId="0">
      <text>
        <r>
          <rPr>
            <b/>
            <sz val="11"/>
            <rFont val="Tahoma"/>
            <family val="2"/>
          </rPr>
          <t xml:space="preserve">The standard deviation of the OD (in mils).  By definition, 99.73% of the product's OD measurements should fall within +/- 3 standard deviations.  Therefore, 1 standard deviation is the total range of random variation in the process, divided by 6.  Beta LaserMike's SPC feature can calculate this value for any given "batch" of data.  This is an important number in deciding what minimum size the product should be controlled to.  It determines the "safety margin" needed for the control size. </t>
        </r>
      </text>
    </comment>
    <comment ref="B12" authorId="0">
      <text>
        <r>
          <rPr>
            <b/>
            <sz val="11"/>
            <rFont val="Tahoma"/>
            <family val="2"/>
          </rPr>
          <t>The wall thickness nominal size, or setpoint (in mils).</t>
        </r>
      </text>
    </comment>
    <comment ref="B13" authorId="0">
      <text>
        <r>
          <rPr>
            <b/>
            <sz val="11"/>
            <rFont val="Tahoma"/>
            <family val="2"/>
          </rPr>
          <t>The wall thickness tolerance value (+/-) (in mils).</t>
        </r>
      </text>
    </comment>
    <comment ref="B14" authorId="0">
      <text>
        <r>
          <rPr>
            <b/>
            <sz val="11"/>
            <rFont val="Tahoma"/>
            <family val="2"/>
          </rPr>
          <t>The wall thickness standard deviation (in mils).  See comment in cell B11 (OD std dev) for an explanation of standard deviation.</t>
        </r>
      </text>
    </comment>
    <comment ref="B15" authorId="0">
      <text>
        <r>
          <rPr>
            <b/>
            <sz val="11"/>
            <rFont val="Tahoma"/>
            <family val="2"/>
          </rPr>
          <t>The density of the material being used (in pounds per cubic foot).  This value is automatically copied from the previous sheet for convenience.</t>
        </r>
      </text>
    </comment>
    <comment ref="B16" authorId="0">
      <text>
        <r>
          <rPr>
            <b/>
            <sz val="11"/>
            <rFont val="Tahoma"/>
            <family val="2"/>
          </rPr>
          <t>The cost of the material being used (in dollars per pound).  This value is automatically copied from the previous sheet for convenience.</t>
        </r>
      </text>
    </comment>
    <comment ref="B17" authorId="0">
      <text>
        <r>
          <rPr>
            <b/>
            <sz val="11"/>
            <rFont val="Tahoma"/>
            <family val="2"/>
          </rPr>
          <t>The sale price, or market value, of the finished product (in dollars per foot).  This value is automatically copied from the previous sheet for convenience.</t>
        </r>
      </text>
    </comment>
    <comment ref="B20" authorId="0">
      <text>
        <r>
          <rPr>
            <b/>
            <sz val="11"/>
            <rFont val="Tahoma"/>
            <family val="2"/>
          </rPr>
          <t>The current concentricity of the product being manufactured (as a percentage).  Calculation is [(min wall/max wall) * 100].</t>
        </r>
      </text>
    </comment>
    <comment ref="B22" authorId="0">
      <text>
        <r>
          <rPr>
            <b/>
            <sz val="11"/>
            <rFont val="Tahoma"/>
            <family val="2"/>
          </rPr>
          <t>The average OD of the product being manufactured (in mils).  This value is copied from the previous sheet for convenience.</t>
        </r>
      </text>
    </comment>
    <comment ref="B23" authorId="0">
      <text>
        <r>
          <rPr>
            <b/>
            <sz val="11"/>
            <rFont val="Tahoma"/>
            <family val="2"/>
          </rPr>
          <t>The average wall thickness of the product being manufactured (in mils).  This value is copied from the previous sheet for convenience.</t>
        </r>
      </text>
    </comment>
    <comment ref="B24" authorId="0">
      <text>
        <r>
          <rPr>
            <b/>
            <sz val="11"/>
            <rFont val="Tahoma"/>
            <family val="2"/>
          </rPr>
          <t>(Calculated value): The amount of material currently being used to produce finished product in one year (in pounds).  See "Material Usage" chart to the right.</t>
        </r>
      </text>
    </comment>
    <comment ref="B25" authorId="0">
      <text>
        <r>
          <rPr>
            <b/>
            <sz val="11"/>
            <rFont val="Tahoma"/>
            <family val="2"/>
          </rPr>
          <t>(Calculated value):  The amount of money that is currently being spent on material to produce finished product in one year.  See "Money Spent on Material" chart to the right.</t>
        </r>
      </text>
    </comment>
    <comment ref="B28" authorId="0">
      <text>
        <r>
          <rPr>
            <b/>
            <sz val="11"/>
            <rFont val="Tahoma"/>
            <family val="2"/>
          </rPr>
          <t>The desired concentricity of the finished product (as a percentage).  See comment in cell B20 for calculation of concentricity.</t>
        </r>
      </text>
    </comment>
    <comment ref="B29" authorId="0">
      <text>
        <r>
          <rPr>
            <b/>
            <sz val="11"/>
            <rFont val="Tahoma"/>
            <family val="2"/>
          </rPr>
          <t>(Calculated value) - The total length of finished product (in feet) that could be produced in one year from the same amount of starting material as is currently being used.  The added length is due to material saved with better size control.  See "Production Capacity" chart to the right.</t>
        </r>
      </text>
    </comment>
    <comment ref="B30" authorId="0">
      <text>
        <r>
          <rPr>
            <b/>
            <sz val="11"/>
            <rFont val="Tahoma"/>
            <family val="2"/>
          </rPr>
          <t>(Calculated value) - The target size that the outside diameter should be controlled to (which is achievable with Beta LaserMike control implemented).  This size is calculated by taking the min OD spec (OD Nominal - OD Tolerance) and adding four standard deviations.  Since +/- 3 standard deviations contains 99.73% of product, this is a very safe margin to produce product within specs.</t>
        </r>
      </text>
    </comment>
    <comment ref="B31" authorId="0">
      <text>
        <r>
          <rPr>
            <b/>
            <sz val="11"/>
            <rFont val="Tahoma"/>
            <family val="2"/>
          </rPr>
          <t>(Calculated value) - The target size that the wall thickness should be controlled to (which is achievable with Beta LaserMike control implemented).  This size is calculated by taking the min Wall spec (Wall Nominal - Wall Tolerance) and adding four standard deviations.  Since +/- 3 standard deviations contains 99.73% of product, this is a very safe margin to produce product within specs.</t>
        </r>
      </text>
    </comment>
    <comment ref="B34" authorId="0">
      <text>
        <r>
          <rPr>
            <b/>
            <sz val="11"/>
            <rFont val="Tahoma"/>
            <family val="2"/>
          </rPr>
          <t>(Calculated value) - The amount of material used (in pounds) to produce product in one year, after control improvements with Beta LaserMike equipment.  See "Material Usage" chart to the right.</t>
        </r>
      </text>
    </comment>
    <comment ref="B35" authorId="0">
      <text>
        <r>
          <rPr>
            <b/>
            <sz val="11"/>
            <rFont val="Tahoma"/>
            <family val="2"/>
          </rPr>
          <t>(Calculated value):  The amount of money that would be spent on material to produce finished product in one year, after improved control is implemented.  See "Money Spent on Material" chart to the right.</t>
        </r>
      </text>
    </comment>
    <comment ref="B40" authorId="0">
      <text>
        <r>
          <rPr>
            <b/>
            <sz val="11"/>
            <rFont val="Tahoma"/>
            <family val="2"/>
          </rPr>
          <t>(Calculated value ) - The amount of material (in pounds) that is saved due to improved size control with Beta LaserMike equipment.</t>
        </r>
      </text>
    </comment>
    <comment ref="B41" authorId="0">
      <text>
        <r>
          <rPr>
            <b/>
            <sz val="11"/>
            <rFont val="Tahoma"/>
            <family val="2"/>
          </rPr>
          <t>(Calculated value) - The additional length of finished product (in feet) that could be produced by saving material with better size control.</t>
        </r>
      </text>
    </comment>
    <comment ref="B44" authorId="0">
      <text>
        <r>
          <rPr>
            <b/>
            <sz val="11"/>
            <rFont val="Tahoma"/>
            <family val="2"/>
          </rPr>
          <t>(Calculated value) - The amount of money saved on material, due to improved size control.</t>
        </r>
      </text>
    </comment>
    <comment ref="B45" authorId="0">
      <text>
        <r>
          <rPr>
            <b/>
            <sz val="11"/>
            <rFont val="Tahoma"/>
            <family val="2"/>
          </rPr>
          <t>(Calculated value) - The market value (added dollars) of the additional finished product that is gained by improved size control.</t>
        </r>
      </text>
    </comment>
    <comment ref="B6" authorId="0">
      <text>
        <r>
          <rPr>
            <b/>
            <sz val="11"/>
            <rFont val="Tahoma"/>
            <family val="2"/>
          </rPr>
          <t>When the description box to the left is gray, this box does not require any values to be entered.  The value for this box is automatically calculated.</t>
        </r>
      </text>
    </comment>
    <comment ref="B21" authorId="0">
      <text>
        <r>
          <rPr>
            <b/>
            <sz val="11"/>
            <rFont val="Tahoma"/>
            <family val="2"/>
          </rPr>
          <t>(Calculated value) - The total length of finished product (in feet) that could be produced in one year from the same amount of starting material as is currently being used.  The added length is due to material saved with better size control.  See "Production Capacity" chart to the right.</t>
        </r>
      </text>
    </comment>
    <comment ref="B5" authorId="0">
      <text>
        <r>
          <rPr>
            <b/>
            <sz val="11"/>
            <rFont val="Tahoma"/>
            <family val="2"/>
          </rPr>
          <t>When the description box to the left is white, this box requires a value to be entered.</t>
        </r>
      </text>
    </comment>
  </commentList>
</comments>
</file>

<file path=xl/comments3.xml><?xml version="1.0" encoding="utf-8"?>
<comments xmlns="http://schemas.openxmlformats.org/spreadsheetml/2006/main">
  <authors>
    <author>Ron Adkins</author>
  </authors>
  <commentList>
    <comment ref="B10" authorId="0">
      <text>
        <r>
          <rPr>
            <b/>
            <sz val="11"/>
            <rFont val="Tahoma"/>
            <family val="2"/>
          </rPr>
          <t>(Calculated value) - The amount of money saved on production costs, due to reduction in start-up time.</t>
        </r>
      </text>
    </comment>
    <comment ref="B13" authorId="0">
      <text>
        <r>
          <rPr>
            <b/>
            <sz val="11"/>
            <rFont val="Tahoma"/>
            <family val="2"/>
          </rPr>
          <t>(Calculated value) - The amount of money saved on material, due to reduction in start-up scrap.</t>
        </r>
      </text>
    </comment>
    <comment ref="B14" authorId="0">
      <text>
        <r>
          <rPr>
            <b/>
            <sz val="11"/>
            <rFont val="Tahoma"/>
            <family val="2"/>
          </rPr>
          <t>(Calculated value) - The amount of money saved on material, due to improved size control.</t>
        </r>
      </text>
    </comment>
    <comment ref="B15" authorId="0">
      <text>
        <r>
          <rPr>
            <b/>
            <sz val="11"/>
            <rFont val="Tahoma"/>
            <family val="2"/>
          </rPr>
          <t>(Calculated value) - The total amount of money saved on material, due to improved start-up and improved control.</t>
        </r>
      </text>
    </comment>
    <comment ref="B18" authorId="0">
      <text>
        <r>
          <rPr>
            <b/>
            <sz val="11"/>
            <rFont val="Tahoma"/>
            <family val="2"/>
          </rPr>
          <t>(Calculated value) - The market value (added dollars) of the additional finished product that is gained by an improved start-up time.</t>
        </r>
      </text>
    </comment>
    <comment ref="B19" authorId="0">
      <text>
        <r>
          <rPr>
            <b/>
            <sz val="11"/>
            <rFont val="Tahoma"/>
            <family val="2"/>
          </rPr>
          <t>(Calculated value) - The market value (added dollars) of the additional finished product that is gained by improved size control.</t>
        </r>
      </text>
    </comment>
    <comment ref="B20" authorId="0">
      <text>
        <r>
          <rPr>
            <b/>
            <sz val="11"/>
            <rFont val="Tahoma"/>
            <family val="2"/>
          </rPr>
          <t>(Calculated value) - The total market value (added sales dollars) of the increased finished product due to improved start-up and improved control.</t>
        </r>
      </text>
    </comment>
    <comment ref="B23" authorId="0">
      <text>
        <r>
          <rPr>
            <b/>
            <sz val="11"/>
            <rFont val="Tahoma"/>
            <family val="2"/>
          </rPr>
          <t>Cost of the Beta LaserMike system.</t>
        </r>
      </text>
    </comment>
    <comment ref="B24" authorId="0">
      <text>
        <r>
          <rPr>
            <b/>
            <sz val="11"/>
            <rFont val="Tahoma"/>
            <family val="2"/>
          </rPr>
          <t>(Calculated value) - The amount of time (in months) that it takes for the Beta LaserMike system to pay for itself, due to savings in production costs and material savings.</t>
        </r>
      </text>
    </comment>
    <comment ref="B25" authorId="0">
      <text>
        <r>
          <rPr>
            <b/>
            <sz val="11"/>
            <rFont val="Tahoma"/>
            <family val="2"/>
          </rPr>
          <t>(Calculated value) - The amount of time it takes for the Beta LaserMike system to pay for itself, due ONLY to the market value and added sales revenue of the increased production in finished product.</t>
        </r>
      </text>
    </comment>
  </commentList>
</comments>
</file>

<file path=xl/sharedStrings.xml><?xml version="1.0" encoding="utf-8"?>
<sst xmlns="http://schemas.openxmlformats.org/spreadsheetml/2006/main" count="121" uniqueCount="106">
  <si>
    <t>开机节约成本分析</t>
  </si>
  <si>
    <t>说明</t>
  </si>
  <si>
    <t>描述</t>
  </si>
  <si>
    <t>数据</t>
  </si>
  <si>
    <t>需要使用者填写数据的单元格</t>
  </si>
  <si>
    <t>举例数据</t>
  </si>
  <si>
    <t>系统自动计算的单元格</t>
  </si>
  <si>
    <t>系统自动计算</t>
  </si>
  <si>
    <t>生产参数</t>
  </si>
  <si>
    <t>每天开机次数</t>
  </si>
  <si>
    <t>每年度工作日次数</t>
  </si>
  <si>
    <r>
      <t>开机时生产线速度（</t>
    </r>
    <r>
      <rPr>
        <b/>
        <sz val="10"/>
        <rFont val="Times New Roman"/>
        <family val="1"/>
      </rPr>
      <t>m/min</t>
    </r>
    <r>
      <rPr>
        <b/>
        <sz val="10"/>
        <rFont val="宋体"/>
        <family val="0"/>
      </rPr>
      <t>）</t>
    </r>
  </si>
  <si>
    <r>
      <t>生产时线速度（</t>
    </r>
    <r>
      <rPr>
        <b/>
        <sz val="10"/>
        <rFont val="Arial"/>
        <family val="2"/>
      </rPr>
      <t>m/min</t>
    </r>
    <r>
      <rPr>
        <b/>
        <sz val="10"/>
        <rFont val="宋体"/>
        <family val="0"/>
      </rPr>
      <t>）</t>
    </r>
  </si>
  <si>
    <r>
      <t>挤出材料密度（</t>
    </r>
    <r>
      <rPr>
        <b/>
        <sz val="10"/>
        <rFont val="Arial"/>
        <family val="2"/>
      </rPr>
      <t>kg/m</t>
    </r>
    <r>
      <rPr>
        <b/>
        <vertAlign val="superscript"/>
        <sz val="10"/>
        <rFont val="Arial"/>
        <family val="2"/>
      </rPr>
      <t>3</t>
    </r>
    <r>
      <rPr>
        <b/>
        <sz val="10"/>
        <rFont val="宋体"/>
        <family val="0"/>
      </rPr>
      <t>）</t>
    </r>
  </si>
  <si>
    <r>
      <t>单位时间投入非材料成本（￥</t>
    </r>
    <r>
      <rPr>
        <b/>
        <sz val="10"/>
        <rFont val="Arial"/>
        <family val="2"/>
      </rPr>
      <t>/</t>
    </r>
    <r>
      <rPr>
        <b/>
        <sz val="10"/>
        <rFont val="宋体"/>
        <family val="0"/>
      </rPr>
      <t>小时）</t>
    </r>
  </si>
  <si>
    <r>
      <t>材料单价（￥</t>
    </r>
    <r>
      <rPr>
        <b/>
        <sz val="10"/>
        <rFont val="Arial"/>
        <family val="2"/>
      </rPr>
      <t>/kg</t>
    </r>
    <r>
      <rPr>
        <b/>
        <sz val="10"/>
        <rFont val="宋体"/>
        <family val="0"/>
      </rPr>
      <t>）</t>
    </r>
  </si>
  <si>
    <r>
      <t>产品单价（￥</t>
    </r>
    <r>
      <rPr>
        <b/>
        <sz val="10"/>
        <rFont val="Times New Roman"/>
        <family val="1"/>
      </rPr>
      <t>/kg</t>
    </r>
    <r>
      <rPr>
        <b/>
        <sz val="10"/>
        <rFont val="宋体"/>
        <family val="0"/>
      </rPr>
      <t>）</t>
    </r>
  </si>
  <si>
    <r>
      <t>产品标称外径（</t>
    </r>
    <r>
      <rPr>
        <b/>
        <sz val="10"/>
        <rFont val="Arial"/>
        <family val="2"/>
      </rPr>
      <t>mm</t>
    </r>
    <r>
      <rPr>
        <b/>
        <sz val="10"/>
        <rFont val="宋体"/>
        <family val="0"/>
      </rPr>
      <t>）</t>
    </r>
  </si>
  <si>
    <r>
      <t>产品标称厚度（</t>
    </r>
    <r>
      <rPr>
        <b/>
        <sz val="10"/>
        <rFont val="Arial"/>
        <family val="2"/>
      </rPr>
      <t>mm</t>
    </r>
    <r>
      <rPr>
        <b/>
        <sz val="10"/>
        <rFont val="宋体"/>
        <family val="0"/>
      </rPr>
      <t>）</t>
    </r>
  </si>
  <si>
    <t>系统安装前相关参数</t>
  </si>
  <si>
    <r>
      <t>平均开机时间（</t>
    </r>
    <r>
      <rPr>
        <b/>
        <sz val="10"/>
        <rFont val="Arial"/>
        <family val="2"/>
      </rPr>
      <t>min</t>
    </r>
    <r>
      <rPr>
        <b/>
        <sz val="10"/>
        <rFont val="宋体"/>
        <family val="0"/>
      </rPr>
      <t>）</t>
    </r>
  </si>
  <si>
    <r>
      <t>每年开机废品长度（</t>
    </r>
    <r>
      <rPr>
        <b/>
        <sz val="9"/>
        <rFont val="Arial"/>
        <family val="2"/>
      </rPr>
      <t>m</t>
    </r>
    <r>
      <rPr>
        <b/>
        <sz val="9"/>
        <rFont val="宋体"/>
        <family val="0"/>
      </rPr>
      <t>）</t>
    </r>
  </si>
  <si>
    <t>每年开机废品消耗成本（￥）</t>
  </si>
  <si>
    <t>每年开机消耗时间（小时）</t>
  </si>
  <si>
    <t>开机占用非材料成本（￥）</t>
  </si>
  <si>
    <t>系统安装后相关参数</t>
  </si>
  <si>
    <r>
      <t>每年开机废品长度（</t>
    </r>
    <r>
      <rPr>
        <b/>
        <sz val="10"/>
        <rFont val="Arial"/>
        <family val="2"/>
      </rPr>
      <t>m</t>
    </r>
    <r>
      <rPr>
        <b/>
        <sz val="10"/>
        <rFont val="宋体"/>
        <family val="0"/>
      </rPr>
      <t>）</t>
    </r>
  </si>
  <si>
    <t>材料节约量</t>
  </si>
  <si>
    <t>开机消耗时间变化量（小时）</t>
  </si>
  <si>
    <r>
      <t>废品长度变化量（</t>
    </r>
    <r>
      <rPr>
        <b/>
        <sz val="10"/>
        <rFont val="Times New Roman"/>
        <family val="1"/>
      </rPr>
      <t>m</t>
    </r>
    <r>
      <rPr>
        <b/>
        <sz val="10"/>
        <rFont val="宋体"/>
        <family val="0"/>
      </rPr>
      <t>）</t>
    </r>
  </si>
  <si>
    <r>
      <t>消耗时间降低后产出量（</t>
    </r>
    <r>
      <rPr>
        <b/>
        <sz val="10"/>
        <rFont val="Times New Roman"/>
        <family val="1"/>
      </rPr>
      <t>m</t>
    </r>
    <r>
      <rPr>
        <b/>
        <sz val="10"/>
        <rFont val="宋体"/>
        <family val="0"/>
      </rPr>
      <t>）</t>
    </r>
  </si>
  <si>
    <r>
      <t>系统安装前废品量（</t>
    </r>
    <r>
      <rPr>
        <sz val="10"/>
        <rFont val="Arial"/>
        <family val="2"/>
      </rPr>
      <t>kg</t>
    </r>
    <r>
      <rPr>
        <sz val="10"/>
        <rFont val="宋体"/>
        <family val="0"/>
      </rPr>
      <t>）</t>
    </r>
  </si>
  <si>
    <t>成本节约量</t>
  </si>
  <si>
    <t>非材料成本节约值</t>
  </si>
  <si>
    <t>材料成本节约值</t>
  </si>
  <si>
    <t>节约时间完成产值</t>
  </si>
  <si>
    <t>生产成本核算</t>
  </si>
  <si>
    <r>
      <t>产品规格</t>
    </r>
    <r>
      <rPr>
        <b/>
        <i/>
        <sz val="16"/>
        <color indexed="18"/>
        <rFont val="Arial"/>
        <family val="2"/>
      </rPr>
      <t>/</t>
    </r>
    <r>
      <rPr>
        <b/>
        <i/>
        <sz val="16"/>
        <color indexed="18"/>
        <rFont val="宋体"/>
        <family val="0"/>
      </rPr>
      <t>技术指标</t>
    </r>
  </si>
  <si>
    <r>
      <t>挤出外径，标称值（</t>
    </r>
    <r>
      <rPr>
        <b/>
        <sz val="10"/>
        <rFont val="Arial"/>
        <family val="2"/>
      </rPr>
      <t>mm</t>
    </r>
    <r>
      <rPr>
        <b/>
        <sz val="10"/>
        <rFont val="宋体"/>
        <family val="0"/>
      </rPr>
      <t>）</t>
    </r>
  </si>
  <si>
    <r>
      <t>挤出外径，公差（±</t>
    </r>
    <r>
      <rPr>
        <b/>
        <sz val="10"/>
        <rFont val="Arial"/>
        <family val="2"/>
      </rPr>
      <t>mm</t>
    </r>
    <r>
      <rPr>
        <b/>
        <sz val="10"/>
        <rFont val="宋体"/>
        <family val="0"/>
      </rPr>
      <t>）</t>
    </r>
  </si>
  <si>
    <r>
      <t>挤出外径，标准偏差（</t>
    </r>
    <r>
      <rPr>
        <b/>
        <sz val="10"/>
        <rFont val="Arial"/>
        <family val="2"/>
      </rPr>
      <t>mm</t>
    </r>
    <r>
      <rPr>
        <b/>
        <sz val="10"/>
        <rFont val="宋体"/>
        <family val="0"/>
      </rPr>
      <t>）</t>
    </r>
  </si>
  <si>
    <r>
      <t>挤出壁厚，标称值（</t>
    </r>
    <r>
      <rPr>
        <b/>
        <sz val="10"/>
        <rFont val="Times New Roman"/>
        <family val="1"/>
      </rPr>
      <t>mm</t>
    </r>
    <r>
      <rPr>
        <b/>
        <sz val="10"/>
        <rFont val="宋体"/>
        <family val="0"/>
      </rPr>
      <t>）</t>
    </r>
  </si>
  <si>
    <r>
      <t>挤出壁厚，公差（±</t>
    </r>
    <r>
      <rPr>
        <b/>
        <sz val="10"/>
        <rFont val="Arial"/>
        <family val="2"/>
      </rPr>
      <t>mm</t>
    </r>
    <r>
      <rPr>
        <b/>
        <sz val="10"/>
        <rFont val="宋体"/>
        <family val="0"/>
      </rPr>
      <t>）</t>
    </r>
  </si>
  <si>
    <r>
      <t>挤出壁厚，标准偏差（</t>
    </r>
    <r>
      <rPr>
        <b/>
        <sz val="10"/>
        <rFont val="Arial"/>
        <family val="2"/>
      </rPr>
      <t>mm</t>
    </r>
    <r>
      <rPr>
        <b/>
        <sz val="10"/>
        <rFont val="宋体"/>
        <family val="0"/>
      </rPr>
      <t>）</t>
    </r>
  </si>
  <si>
    <r>
      <t>挤出材料密度（</t>
    </r>
    <r>
      <rPr>
        <b/>
        <sz val="10"/>
        <rFont val="Arial"/>
        <family val="2"/>
      </rPr>
      <t>kg/m3</t>
    </r>
    <r>
      <rPr>
        <b/>
        <sz val="10"/>
        <rFont val="宋体"/>
        <family val="0"/>
      </rPr>
      <t>）</t>
    </r>
  </si>
  <si>
    <r>
      <t>材料单价</t>
    </r>
    <r>
      <rPr>
        <b/>
        <sz val="10"/>
        <rFont val="Arial"/>
        <family val="2"/>
      </rPr>
      <t xml:space="preserve"> </t>
    </r>
    <r>
      <rPr>
        <b/>
        <sz val="10"/>
        <rFont val="宋体"/>
        <family val="0"/>
      </rPr>
      <t>（￥</t>
    </r>
    <r>
      <rPr>
        <b/>
        <sz val="10"/>
        <rFont val="Arial"/>
        <family val="2"/>
      </rPr>
      <t>/kg</t>
    </r>
    <r>
      <rPr>
        <b/>
        <sz val="10"/>
        <rFont val="宋体"/>
        <family val="0"/>
      </rPr>
      <t>）</t>
    </r>
  </si>
  <si>
    <r>
      <t>产品单价（￥</t>
    </r>
    <r>
      <rPr>
        <b/>
        <sz val="10"/>
        <rFont val="Arial"/>
        <family val="2"/>
      </rPr>
      <t>/kg</t>
    </r>
    <r>
      <rPr>
        <b/>
        <sz val="10"/>
        <rFont val="宋体"/>
        <family val="0"/>
      </rPr>
      <t>）</t>
    </r>
  </si>
  <si>
    <r>
      <t>同心度（最小壁厚</t>
    </r>
    <r>
      <rPr>
        <b/>
        <sz val="10"/>
        <rFont val="Arial"/>
        <family val="2"/>
      </rPr>
      <t>/</t>
    </r>
    <r>
      <rPr>
        <b/>
        <sz val="10"/>
        <rFont val="宋体"/>
        <family val="0"/>
      </rPr>
      <t>最大壁厚）（百分数表示）</t>
    </r>
  </si>
  <si>
    <r>
      <t>年挤出长度（</t>
    </r>
    <r>
      <rPr>
        <b/>
        <sz val="10"/>
        <rFont val="Arial"/>
        <family val="2"/>
      </rPr>
      <t>m</t>
    </r>
    <r>
      <rPr>
        <b/>
        <sz val="10"/>
        <rFont val="宋体"/>
        <family val="0"/>
      </rPr>
      <t>）</t>
    </r>
  </si>
  <si>
    <r>
      <t>控制前产品外径（</t>
    </r>
    <r>
      <rPr>
        <b/>
        <sz val="10"/>
        <rFont val="Arial"/>
        <family val="2"/>
      </rPr>
      <t>mm</t>
    </r>
    <r>
      <rPr>
        <b/>
        <sz val="10"/>
        <rFont val="宋体"/>
        <family val="0"/>
      </rPr>
      <t>）</t>
    </r>
  </si>
  <si>
    <r>
      <t>控制前产品厚度（</t>
    </r>
    <r>
      <rPr>
        <b/>
        <sz val="10"/>
        <rFont val="Arial"/>
        <family val="2"/>
      </rPr>
      <t>mm</t>
    </r>
    <r>
      <rPr>
        <b/>
        <sz val="10"/>
        <rFont val="宋体"/>
        <family val="0"/>
      </rPr>
      <t>）</t>
    </r>
  </si>
  <si>
    <r>
      <t>每年材料用量，系统安装前（</t>
    </r>
    <r>
      <rPr>
        <b/>
        <sz val="10"/>
        <rFont val="Times New Roman"/>
        <family val="1"/>
      </rPr>
      <t>kg</t>
    </r>
    <r>
      <rPr>
        <b/>
        <sz val="10"/>
        <rFont val="宋体"/>
        <family val="0"/>
      </rPr>
      <t>）</t>
    </r>
  </si>
  <si>
    <t>每年材料成本，系统安装前（￥）</t>
  </si>
  <si>
    <r>
      <t>同心度（</t>
    </r>
    <r>
      <rPr>
        <b/>
        <sz val="10"/>
        <rFont val="Arial"/>
        <family val="2"/>
      </rPr>
      <t>%</t>
    </r>
    <r>
      <rPr>
        <b/>
        <sz val="10"/>
        <rFont val="宋体"/>
        <family val="0"/>
      </rPr>
      <t>）</t>
    </r>
  </si>
  <si>
    <r>
      <t>年挤出长度，系统安装后（</t>
    </r>
    <r>
      <rPr>
        <b/>
        <sz val="10"/>
        <rFont val="Arial"/>
        <family val="2"/>
      </rPr>
      <t>m</t>
    </r>
    <r>
      <rPr>
        <b/>
        <sz val="10"/>
        <rFont val="宋体"/>
        <family val="0"/>
      </rPr>
      <t>）</t>
    </r>
  </si>
  <si>
    <r>
      <t>控制后产品外径（</t>
    </r>
    <r>
      <rPr>
        <b/>
        <sz val="10"/>
        <rFont val="Arial"/>
        <family val="2"/>
      </rPr>
      <t>mm</t>
    </r>
    <r>
      <rPr>
        <b/>
        <sz val="10"/>
        <rFont val="宋体"/>
        <family val="0"/>
      </rPr>
      <t>）</t>
    </r>
  </si>
  <si>
    <r>
      <t>控制后产品壁厚（</t>
    </r>
    <r>
      <rPr>
        <b/>
        <sz val="10"/>
        <rFont val="Arial"/>
        <family val="2"/>
      </rPr>
      <t>mm</t>
    </r>
    <r>
      <rPr>
        <b/>
        <sz val="10"/>
        <rFont val="宋体"/>
        <family val="0"/>
      </rPr>
      <t>）</t>
    </r>
  </si>
  <si>
    <r>
      <t>最大壁厚（给出同心度及最小壁厚值）（</t>
    </r>
    <r>
      <rPr>
        <sz val="10"/>
        <rFont val="Arial"/>
        <family val="2"/>
      </rPr>
      <t>mm</t>
    </r>
    <r>
      <rPr>
        <sz val="10"/>
        <rFont val="宋体"/>
        <family val="0"/>
      </rPr>
      <t>）</t>
    </r>
  </si>
  <si>
    <r>
      <t>最小内径（给出最小外径及最小</t>
    </r>
    <r>
      <rPr>
        <sz val="10"/>
        <rFont val="Arial"/>
        <family val="2"/>
      </rPr>
      <t>/</t>
    </r>
    <r>
      <rPr>
        <sz val="10"/>
        <rFont val="宋体"/>
        <family val="0"/>
      </rPr>
      <t>大壁厚要求）（</t>
    </r>
    <r>
      <rPr>
        <sz val="10"/>
        <rFont val="Arial"/>
        <family val="2"/>
      </rPr>
      <t>mm</t>
    </r>
    <r>
      <rPr>
        <sz val="10"/>
        <rFont val="宋体"/>
        <family val="0"/>
      </rPr>
      <t>）</t>
    </r>
  </si>
  <si>
    <r>
      <t>每年材料用量，系统安装后（</t>
    </r>
    <r>
      <rPr>
        <b/>
        <sz val="10"/>
        <rFont val="Arial"/>
        <family val="2"/>
      </rPr>
      <t>kg</t>
    </r>
    <r>
      <rPr>
        <b/>
        <sz val="10"/>
        <rFont val="宋体"/>
        <family val="0"/>
      </rPr>
      <t>）</t>
    </r>
  </si>
  <si>
    <t>每年材料成本，系统安装后（￥）</t>
  </si>
  <si>
    <t>系统安装后截面积</t>
  </si>
  <si>
    <t>改变产量参数</t>
  </si>
  <si>
    <r>
      <t>系统安装后年节约挤出材料量（</t>
    </r>
    <r>
      <rPr>
        <b/>
        <sz val="10"/>
        <rFont val="Arial"/>
        <family val="2"/>
      </rPr>
      <t>kg</t>
    </r>
    <r>
      <rPr>
        <b/>
        <sz val="10"/>
        <rFont val="宋体"/>
        <family val="0"/>
      </rPr>
      <t>）</t>
    </r>
  </si>
  <si>
    <r>
      <t>系统安装后年生产合格品提高量（</t>
    </r>
    <r>
      <rPr>
        <b/>
        <sz val="10"/>
        <rFont val="Arial"/>
        <family val="2"/>
      </rPr>
      <t>kg</t>
    </r>
    <r>
      <rPr>
        <b/>
        <sz val="10"/>
        <rFont val="宋体"/>
        <family val="0"/>
      </rPr>
      <t>）</t>
    </r>
  </si>
  <si>
    <t>系统安装后年材料节约成本</t>
  </si>
  <si>
    <t>节约材料产出价值</t>
  </si>
  <si>
    <t>成本核算总结</t>
  </si>
  <si>
    <t>使用商</t>
  </si>
  <si>
    <t>产品名称</t>
  </si>
  <si>
    <t>年节约时间产品产值</t>
  </si>
  <si>
    <t>因开机时间的节约的非材料成本</t>
  </si>
  <si>
    <t>年材料节约成本</t>
  </si>
  <si>
    <t>开机年节约成本</t>
  </si>
  <si>
    <t>正常生产中节约成本</t>
  </si>
  <si>
    <t>总材料节约成本</t>
  </si>
  <si>
    <t>年生产能力的提高</t>
  </si>
  <si>
    <t>节约的开机时间的产品产值</t>
  </si>
  <si>
    <t>生产节约材料的年产品产值</t>
  </si>
  <si>
    <t>生产力的提高带来的总产值</t>
  </si>
  <si>
    <t>系统回报期</t>
  </si>
  <si>
    <t>系统投入</t>
  </si>
  <si>
    <t>回报期，仅考虑材料节约的成本，生产中及开机时（月）</t>
  </si>
  <si>
    <t>回报期，仅考虑年生产能力的提高的产品产值（月）</t>
  </si>
  <si>
    <t>在线系统引入的其它效益</t>
  </si>
  <si>
    <r>
      <t>对使用者而言，本软件中提供的</t>
    </r>
    <r>
      <rPr>
        <b/>
        <sz val="10"/>
        <rFont val="Arial"/>
        <family val="2"/>
      </rPr>
      <t>Beta LaserMike</t>
    </r>
    <r>
      <rPr>
        <b/>
        <sz val="10"/>
        <rFont val="宋体"/>
        <family val="0"/>
      </rPr>
      <t>控制系统在经济效应上的反映表现是系统是否采购的重要依据。但本系统带来的益处还体现在下文中提供的各方面：</t>
    </r>
  </si>
  <si>
    <t>质量的提高</t>
  </si>
  <si>
    <t>生产能力的提高</t>
  </si>
  <si>
    <r>
      <t xml:space="preserve">* </t>
    </r>
    <r>
      <rPr>
        <b/>
        <sz val="10"/>
        <rFont val="宋体"/>
        <family val="0"/>
      </rPr>
      <t>减低产品的不合格率</t>
    </r>
  </si>
  <si>
    <r>
      <t xml:space="preserve">* </t>
    </r>
    <r>
      <rPr>
        <b/>
        <sz val="10"/>
        <rFont val="宋体"/>
        <family val="0"/>
      </rPr>
      <t>可提高每次开机的产量</t>
    </r>
  </si>
  <si>
    <r>
      <t xml:space="preserve">* </t>
    </r>
    <r>
      <rPr>
        <b/>
        <sz val="10"/>
        <rFont val="宋体"/>
        <family val="0"/>
      </rPr>
      <t>提高产品的一致性</t>
    </r>
  </si>
  <si>
    <r>
      <t xml:space="preserve">* </t>
    </r>
    <r>
      <rPr>
        <b/>
        <sz val="10"/>
        <rFont val="宋体"/>
        <family val="0"/>
      </rPr>
      <t>可提高生产速度</t>
    </r>
  </si>
  <si>
    <t>市场竞争力的提高</t>
  </si>
  <si>
    <t>提高研发能力</t>
  </si>
  <si>
    <r>
      <t xml:space="preserve">* </t>
    </r>
    <r>
      <rPr>
        <b/>
        <sz val="10"/>
        <rFont val="宋体"/>
        <family val="0"/>
      </rPr>
      <t>符合</t>
    </r>
    <r>
      <rPr>
        <b/>
        <sz val="10"/>
        <rFont val="Arial"/>
        <family val="2"/>
      </rPr>
      <t>ISO</t>
    </r>
    <r>
      <rPr>
        <b/>
        <sz val="10"/>
        <rFont val="宋体"/>
        <family val="0"/>
      </rPr>
      <t>对系统竞争能力的要求</t>
    </r>
  </si>
  <si>
    <r>
      <t xml:space="preserve">* </t>
    </r>
    <r>
      <rPr>
        <b/>
        <sz val="10"/>
        <rFont val="宋体"/>
        <family val="0"/>
      </rPr>
      <t>减少研发的速度及难度</t>
    </r>
  </si>
  <si>
    <r>
      <t xml:space="preserve">* </t>
    </r>
    <r>
      <rPr>
        <b/>
        <sz val="10"/>
        <rFont val="宋体"/>
        <family val="0"/>
      </rPr>
      <t>增加最终用户的采购意愿</t>
    </r>
  </si>
  <si>
    <r>
      <t xml:space="preserve">* </t>
    </r>
    <r>
      <rPr>
        <b/>
        <sz val="10"/>
        <rFont val="宋体"/>
        <family val="0"/>
      </rPr>
      <t>与其它系统联网更便利</t>
    </r>
  </si>
  <si>
    <t>减少产品的成本</t>
  </si>
  <si>
    <t>便于系统维护</t>
  </si>
  <si>
    <r>
      <t xml:space="preserve">* </t>
    </r>
    <r>
      <rPr>
        <b/>
        <sz val="10"/>
        <rFont val="宋体"/>
        <family val="0"/>
      </rPr>
      <t>降低开机时间</t>
    </r>
  </si>
  <si>
    <r>
      <t xml:space="preserve">* </t>
    </r>
    <r>
      <rPr>
        <b/>
        <sz val="10"/>
        <rFont val="宋体"/>
        <family val="0"/>
      </rPr>
      <t>通过对产品的检控获得系统的部件的磨损情况</t>
    </r>
  </si>
  <si>
    <r>
      <t xml:space="preserve">* </t>
    </r>
    <r>
      <rPr>
        <b/>
        <sz val="10"/>
        <rFont val="宋体"/>
        <family val="0"/>
      </rPr>
      <t>降低材料的投入</t>
    </r>
  </si>
  <si>
    <t xml:space="preserve">   </t>
  </si>
  <si>
    <r>
      <t xml:space="preserve">* </t>
    </r>
    <r>
      <rPr>
        <b/>
        <sz val="10"/>
        <rFont val="宋体"/>
        <family val="0"/>
      </rPr>
      <t>减少生产时间</t>
    </r>
  </si>
  <si>
    <r>
      <t xml:space="preserve">* </t>
    </r>
    <r>
      <rPr>
        <b/>
        <sz val="10"/>
        <rFont val="宋体"/>
        <family val="0"/>
      </rPr>
      <t>减少劳动力成本投入</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</si>
</sst>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_);_(&quot;$&quot;* \(#,##0\);_(&quot;$&quot;* &quot;-&quot;??_);_(@_)"/>
    <numFmt numFmtId="178" formatCode="_(* #,##0.00_);_(* \(#,##0.00\);_(* &quot;-&quot;??_);_(@_)"/>
    <numFmt numFmtId="179" formatCode="0.0%"/>
    <numFmt numFmtId="180" formatCode="_(* #,##0_);_(* \(#,##0\);_(* &quot;-&quot;??_);_(@_)"/>
    <numFmt numFmtId="181" formatCode="0.00000000000"/>
    <numFmt numFmtId="182" formatCode="#,##0_);[Red]\(#,##0\)"/>
  </numFmts>
  <fonts count="97">
    <font>
      <sz val="12"/>
      <name val="宋体"/>
      <family val="0"/>
    </font>
    <font>
      <b/>
      <i/>
      <sz val="20"/>
      <color indexed="16"/>
      <name val="宋体"/>
      <family val="0"/>
    </font>
    <font>
      <b/>
      <sz val="10"/>
      <name val="宋体"/>
      <family val="0"/>
    </font>
    <font>
      <sz val="10"/>
      <name val="宋体"/>
      <family val="0"/>
    </font>
    <font>
      <b/>
      <sz val="10"/>
      <color indexed="16"/>
      <name val="宋体"/>
      <family val="0"/>
    </font>
    <font>
      <b/>
      <sz val="10"/>
      <name val="Arial"/>
      <family val="2"/>
    </font>
    <font>
      <sz val="14"/>
      <name val="Arial"/>
      <family val="2"/>
    </font>
    <font>
      <b/>
      <i/>
      <sz val="22"/>
      <color indexed="16"/>
      <name val="宋体"/>
      <family val="0"/>
    </font>
    <font>
      <b/>
      <i/>
      <sz val="22"/>
      <color indexed="16"/>
      <name val="Copperplate Gothic Bold"/>
      <family val="2"/>
    </font>
    <font>
      <b/>
      <i/>
      <sz val="16"/>
      <color indexed="18"/>
      <name val="宋体"/>
      <family val="0"/>
    </font>
    <font>
      <b/>
      <sz val="10"/>
      <color indexed="9"/>
      <name val="Arial"/>
      <family val="2"/>
    </font>
    <font>
      <b/>
      <sz val="16"/>
      <color indexed="16"/>
      <name val="Arial"/>
      <family val="2"/>
    </font>
    <font>
      <b/>
      <sz val="18"/>
      <color indexed="9"/>
      <name val="Arial"/>
      <family val="2"/>
    </font>
    <font>
      <b/>
      <sz val="14"/>
      <color indexed="16"/>
      <name val="Arial"/>
      <family val="2"/>
    </font>
    <font>
      <b/>
      <sz val="20"/>
      <color indexed="9"/>
      <name val="Arial"/>
      <family val="2"/>
    </font>
    <font>
      <b/>
      <sz val="20"/>
      <name val="Arial"/>
      <family val="2"/>
    </font>
    <font>
      <b/>
      <i/>
      <sz val="20"/>
      <color indexed="16"/>
      <name val="Copperplate Gothic Bold"/>
      <family val="2"/>
    </font>
    <font>
      <sz val="12"/>
      <color indexed="16"/>
      <name val="Arial"/>
      <family val="2"/>
    </font>
    <font>
      <b/>
      <i/>
      <sz val="14"/>
      <name val="宋体"/>
      <family val="0"/>
    </font>
    <font>
      <b/>
      <sz val="10"/>
      <color indexed="10"/>
      <name val="宋体"/>
      <family val="0"/>
    </font>
    <font>
      <b/>
      <sz val="13"/>
      <color indexed="16"/>
      <name val="Arial"/>
      <family val="2"/>
    </font>
    <font>
      <b/>
      <sz val="13"/>
      <name val="Arial"/>
      <family val="2"/>
    </font>
    <font>
      <b/>
      <sz val="15"/>
      <name val="Arial"/>
      <family val="2"/>
    </font>
    <font>
      <b/>
      <sz val="10"/>
      <color indexed="9"/>
      <name val="宋体"/>
      <family val="0"/>
    </font>
    <font>
      <b/>
      <sz val="15"/>
      <color indexed="9"/>
      <name val="Arial"/>
      <family val="2"/>
    </font>
    <font>
      <sz val="10"/>
      <color indexed="9"/>
      <name val="Arial"/>
      <family val="2"/>
    </font>
    <font>
      <sz val="10"/>
      <name val="Arial"/>
      <family val="2"/>
    </font>
    <font>
      <sz val="13"/>
      <name val="Arial"/>
      <family val="2"/>
    </font>
    <font>
      <sz val="9"/>
      <name val="宋体"/>
      <family val="0"/>
    </font>
    <font>
      <sz val="8"/>
      <name val="宋体"/>
      <family val="0"/>
    </font>
    <font>
      <b/>
      <sz val="15"/>
      <color indexed="16"/>
      <name val="Arial"/>
      <family val="2"/>
    </font>
    <font>
      <b/>
      <sz val="9"/>
      <name val="宋体"/>
      <family val="0"/>
    </font>
    <font>
      <b/>
      <sz val="9"/>
      <color indexed="9"/>
      <name val="Arial"/>
      <family val="2"/>
    </font>
    <font>
      <sz val="13"/>
      <color indexed="9"/>
      <name val="Arial"/>
      <family val="2"/>
    </font>
    <font>
      <sz val="15"/>
      <color indexed="9"/>
      <name val="Arial"/>
      <family val="2"/>
    </font>
    <font>
      <sz val="15"/>
      <name val="Arial"/>
      <family val="2"/>
    </font>
    <font>
      <sz val="11"/>
      <color indexed="10"/>
      <name val="宋体"/>
      <family val="0"/>
    </font>
    <font>
      <u val="single"/>
      <sz val="12"/>
      <color indexed="36"/>
      <name val="宋体"/>
      <family val="0"/>
    </font>
    <font>
      <b/>
      <sz val="18"/>
      <color indexed="54"/>
      <name val="宋体"/>
      <family val="0"/>
    </font>
    <font>
      <sz val="11"/>
      <color indexed="8"/>
      <name val="宋体"/>
      <family val="0"/>
    </font>
    <font>
      <b/>
      <sz val="11"/>
      <color indexed="54"/>
      <name val="宋体"/>
      <family val="0"/>
    </font>
    <font>
      <sz val="11"/>
      <color indexed="19"/>
      <name val="宋体"/>
      <family val="0"/>
    </font>
    <font>
      <sz val="11"/>
      <color indexed="9"/>
      <name val="宋体"/>
      <family val="0"/>
    </font>
    <font>
      <sz val="11"/>
      <color indexed="62"/>
      <name val="宋体"/>
      <family val="0"/>
    </font>
    <font>
      <sz val="11"/>
      <color indexed="53"/>
      <name val="宋体"/>
      <family val="0"/>
    </font>
    <font>
      <sz val="11"/>
      <color indexed="16"/>
      <name val="宋体"/>
      <family val="0"/>
    </font>
    <font>
      <u val="single"/>
      <sz val="12"/>
      <color indexed="12"/>
      <name val="宋体"/>
      <family val="0"/>
    </font>
    <font>
      <sz val="12"/>
      <color indexed="8"/>
      <name val="宋体"/>
      <family val="0"/>
    </font>
    <font>
      <b/>
      <sz val="11"/>
      <color indexed="53"/>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63"/>
      <name val="宋体"/>
      <family val="0"/>
    </font>
    <font>
      <b/>
      <sz val="11"/>
      <color indexed="8"/>
      <name val="宋体"/>
      <family val="0"/>
    </font>
    <font>
      <sz val="11"/>
      <color indexed="17"/>
      <name val="宋体"/>
      <family val="0"/>
    </font>
    <font>
      <b/>
      <i/>
      <sz val="16"/>
      <color indexed="18"/>
      <name val="Arial"/>
      <family val="2"/>
    </font>
    <font>
      <b/>
      <sz val="10"/>
      <name val="Times New Roman"/>
      <family val="1"/>
    </font>
    <font>
      <b/>
      <vertAlign val="superscript"/>
      <sz val="10"/>
      <name val="Arial"/>
      <family val="2"/>
    </font>
    <font>
      <b/>
      <sz val="9"/>
      <name val="Arial"/>
      <family val="2"/>
    </font>
    <font>
      <b/>
      <sz val="11"/>
      <name val="Tahoma"/>
      <family val="2"/>
    </font>
    <font>
      <sz val="8"/>
      <name val="Tahoma"/>
      <family val="2"/>
    </font>
    <font>
      <b/>
      <sz val="8"/>
      <color indexed="8"/>
      <name val="黑体"/>
      <family val="0"/>
    </font>
    <font>
      <sz val="9"/>
      <color indexed="8"/>
      <name val="宋体"/>
      <family val="0"/>
    </font>
    <font>
      <sz val="4.25"/>
      <color indexed="9"/>
      <name val="宋体"/>
      <family val="0"/>
    </font>
    <font>
      <sz val="3.75"/>
      <color indexed="8"/>
      <name val="宋体"/>
      <family val="0"/>
    </font>
    <font>
      <b/>
      <sz val="4"/>
      <color indexed="8"/>
      <name val="宋体"/>
      <family val="0"/>
    </font>
    <font>
      <b/>
      <sz val="6"/>
      <color indexed="8"/>
      <name val="楷体_GB2312"/>
      <family val="0"/>
    </font>
    <font>
      <b/>
      <sz val="3.75"/>
      <color indexed="8"/>
      <name val="宋体"/>
      <family val="0"/>
    </font>
    <font>
      <sz val="6"/>
      <color indexed="8"/>
      <name val="楷体_GB2312"/>
      <family val="0"/>
    </font>
    <font>
      <sz val="8.75"/>
      <color indexed="8"/>
      <name val="宋体"/>
      <family val="0"/>
    </font>
    <font>
      <sz val="11.25"/>
      <color indexed="8"/>
      <name val="宋体"/>
      <family val="0"/>
    </font>
    <font>
      <sz val="5.25"/>
      <color indexed="9"/>
      <name val="宋体"/>
      <family val="0"/>
    </font>
    <font>
      <sz val="4.75"/>
      <color indexed="8"/>
      <name val="宋体"/>
      <family val="0"/>
    </font>
    <font>
      <sz val="6.5"/>
      <color indexed="8"/>
      <name val="宋体"/>
      <family val="0"/>
    </font>
    <font>
      <sz val="8"/>
      <color indexed="8"/>
      <name val="宋体"/>
      <family val="0"/>
    </font>
    <font>
      <sz val="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宋体"/>
      <family val="0"/>
    </font>
    <font>
      <b/>
      <sz val="8"/>
      <name val="宋体"/>
      <family val="2"/>
    </font>
  </fonts>
  <fills count="41">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61"/>
        <bgColor indexed="64"/>
      </patternFill>
    </fill>
    <fill>
      <patternFill patternType="solid">
        <fgColor indexed="10"/>
        <bgColor indexed="64"/>
      </patternFill>
    </fill>
    <fill>
      <patternFill patternType="solid">
        <fgColor indexed="51"/>
        <bgColor indexed="64"/>
      </patternFill>
    </fill>
    <fill>
      <patternFill patternType="solid">
        <fgColor indexed="48"/>
        <bgColor indexed="64"/>
      </patternFill>
    </fill>
    <fill>
      <patternFill patternType="solid">
        <fgColor indexed="2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7" fillId="2" borderId="0" applyNumberFormat="0" applyBorder="0" applyAlignment="0" applyProtection="0"/>
    <xf numFmtId="0" fontId="7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7" fillId="4" borderId="0" applyNumberFormat="0" applyBorder="0" applyAlignment="0" applyProtection="0"/>
    <xf numFmtId="0" fontId="79" fillId="5" borderId="0" applyNumberFormat="0" applyBorder="0" applyAlignment="0" applyProtection="0"/>
    <xf numFmtId="43" fontId="0" fillId="0" borderId="0" applyFont="0" applyFill="0" applyBorder="0" applyAlignment="0" applyProtection="0"/>
    <xf numFmtId="0" fontId="80"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81" fillId="7" borderId="2" applyNumberFormat="0" applyFont="0" applyAlignment="0" applyProtection="0"/>
    <xf numFmtId="0" fontId="80" fillId="8"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3" applyNumberFormat="0" applyFill="0" applyAlignment="0" applyProtection="0"/>
    <xf numFmtId="0" fontId="87" fillId="0" borderId="3" applyNumberFormat="0" applyFill="0" applyAlignment="0" applyProtection="0"/>
    <xf numFmtId="0" fontId="80" fillId="9" borderId="0" applyNumberFormat="0" applyBorder="0" applyAlignment="0" applyProtection="0"/>
    <xf numFmtId="0" fontId="82" fillId="0" borderId="4" applyNumberFormat="0" applyFill="0" applyAlignment="0" applyProtection="0"/>
    <xf numFmtId="0" fontId="80" fillId="10" borderId="0" applyNumberFormat="0" applyBorder="0" applyAlignment="0" applyProtection="0"/>
    <xf numFmtId="0" fontId="88" fillId="11" borderId="5" applyNumberFormat="0" applyAlignment="0" applyProtection="0"/>
    <xf numFmtId="0" fontId="89" fillId="11" borderId="1" applyNumberFormat="0" applyAlignment="0" applyProtection="0"/>
    <xf numFmtId="0" fontId="90" fillId="12" borderId="6" applyNumberFormat="0" applyAlignment="0" applyProtection="0"/>
    <xf numFmtId="0" fontId="77" fillId="13" borderId="0" applyNumberFormat="0" applyBorder="0" applyAlignment="0" applyProtection="0"/>
    <xf numFmtId="0" fontId="80" fillId="14" borderId="0" applyNumberFormat="0" applyBorder="0" applyAlignment="0" applyProtection="0"/>
    <xf numFmtId="0" fontId="91" fillId="0" borderId="7" applyNumberFormat="0" applyFill="0" applyAlignment="0" applyProtection="0"/>
    <xf numFmtId="0" fontId="92" fillId="0" borderId="8" applyNumberFormat="0" applyFill="0" applyAlignment="0" applyProtection="0"/>
    <xf numFmtId="0" fontId="93" fillId="15" borderId="0" applyNumberFormat="0" applyBorder="0" applyAlignment="0" applyProtection="0"/>
    <xf numFmtId="0" fontId="94" fillId="16" borderId="0" applyNumberFormat="0" applyBorder="0" applyAlignment="0" applyProtection="0"/>
    <xf numFmtId="0" fontId="77" fillId="17" borderId="0" applyNumberFormat="0" applyBorder="0" applyAlignment="0" applyProtection="0"/>
    <xf numFmtId="0" fontId="80"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80" fillId="27" borderId="0" applyNumberFormat="0" applyBorder="0" applyAlignment="0" applyProtection="0"/>
    <xf numFmtId="0" fontId="77" fillId="28"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77" fillId="31" borderId="0" applyNumberFormat="0" applyBorder="0" applyAlignment="0" applyProtection="0"/>
    <xf numFmtId="0" fontId="80" fillId="32" borderId="0" applyNumberFormat="0" applyBorder="0" applyAlignment="0" applyProtection="0"/>
  </cellStyleXfs>
  <cellXfs count="126">
    <xf numFmtId="0" fontId="0" fillId="0" borderId="0" xfId="0" applyAlignment="1">
      <alignment/>
    </xf>
    <xf numFmtId="0" fontId="1" fillId="33" borderId="9" xfId="0" applyFont="1" applyFill="1" applyBorder="1" applyAlignment="1" applyProtection="1">
      <alignment horizontal="center" wrapText="1"/>
      <protection/>
    </xf>
    <xf numFmtId="0" fontId="1" fillId="33" borderId="0" xfId="0" applyFont="1" applyFill="1" applyBorder="1" applyAlignment="1" applyProtection="1">
      <alignment horizontal="center" wrapText="1"/>
      <protection/>
    </xf>
    <xf numFmtId="0" fontId="0" fillId="34" borderId="0" xfId="0" applyFill="1" applyAlignment="1">
      <alignment/>
    </xf>
    <xf numFmtId="0" fontId="2" fillId="34" borderId="0" xfId="0" applyFont="1" applyFill="1" applyAlignment="1">
      <alignment horizontal="left" vertical="top" wrapText="1"/>
    </xf>
    <xf numFmtId="0" fontId="3" fillId="34" borderId="0" xfId="0" applyFont="1" applyFill="1" applyAlignment="1">
      <alignment/>
    </xf>
    <xf numFmtId="0" fontId="4" fillId="34" borderId="0" xfId="0" applyFont="1" applyFill="1" applyAlignment="1">
      <alignment wrapText="1"/>
    </xf>
    <xf numFmtId="0" fontId="0" fillId="0" borderId="0" xfId="0" applyAlignment="1">
      <alignment wrapText="1"/>
    </xf>
    <xf numFmtId="0" fontId="4" fillId="34" borderId="0" xfId="0" applyFont="1" applyFill="1" applyAlignment="1">
      <alignment/>
    </xf>
    <xf numFmtId="0" fontId="0" fillId="0" borderId="0" xfId="0" applyAlignment="1">
      <alignment/>
    </xf>
    <xf numFmtId="0" fontId="5" fillId="34" borderId="0" xfId="0" applyFont="1" applyFill="1" applyAlignment="1">
      <alignment horizontal="left" wrapText="1"/>
    </xf>
    <xf numFmtId="0" fontId="5" fillId="34" borderId="0" xfId="0" applyFont="1" applyFill="1" applyAlignment="1">
      <alignment horizontal="left"/>
    </xf>
    <xf numFmtId="0" fontId="5" fillId="34" borderId="0" xfId="0" applyFont="1" applyFill="1" applyAlignment="1">
      <alignment/>
    </xf>
    <xf numFmtId="0" fontId="5" fillId="34" borderId="0" xfId="0" applyFont="1" applyFill="1" applyAlignment="1">
      <alignment/>
    </xf>
    <xf numFmtId="0" fontId="3" fillId="34" borderId="0" xfId="0" applyFont="1" applyFill="1" applyAlignment="1">
      <alignment/>
    </xf>
    <xf numFmtId="0" fontId="6" fillId="0" borderId="0" xfId="0" applyFont="1" applyAlignment="1" applyProtection="1">
      <alignment/>
      <protection/>
    </xf>
    <xf numFmtId="0" fontId="0" fillId="0" borderId="0" xfId="0" applyAlignment="1" applyProtection="1">
      <alignment/>
      <protection/>
    </xf>
    <xf numFmtId="0" fontId="7" fillId="33" borderId="10" xfId="0" applyFont="1" applyFill="1" applyBorder="1" applyAlignment="1" applyProtection="1">
      <alignment horizontal="center" wrapText="1"/>
      <protection/>
    </xf>
    <xf numFmtId="0" fontId="8" fillId="0" borderId="11" xfId="0" applyFont="1" applyBorder="1" applyAlignment="1" applyProtection="1">
      <alignment horizontal="center" wrapText="1"/>
      <protection/>
    </xf>
    <xf numFmtId="0" fontId="0" fillId="34" borderId="0" xfId="0" applyFill="1" applyAlignment="1" applyProtection="1">
      <alignment/>
      <protection/>
    </xf>
    <xf numFmtId="0" fontId="9" fillId="34" borderId="0" xfId="0" applyFont="1" applyFill="1" applyBorder="1" applyAlignment="1" applyProtection="1">
      <alignment horizontal="center"/>
      <protection/>
    </xf>
    <xf numFmtId="0" fontId="0" fillId="0" borderId="0" xfId="0" applyAlignment="1" applyProtection="1">
      <alignment/>
      <protection/>
    </xf>
    <xf numFmtId="0" fontId="5" fillId="35" borderId="12" xfId="0" applyNumberFormat="1" applyFont="1" applyFill="1" applyBorder="1" applyAlignment="1" applyProtection="1">
      <alignment horizontal="center"/>
      <protection/>
    </xf>
    <xf numFmtId="0" fontId="5" fillId="35" borderId="13" xfId="0" applyNumberFormat="1" applyFont="1" applyFill="1" applyBorder="1" applyAlignment="1" applyProtection="1">
      <alignment horizontal="center"/>
      <protection/>
    </xf>
    <xf numFmtId="0" fontId="5" fillId="35" borderId="12" xfId="0" applyFont="1" applyFill="1" applyBorder="1" applyAlignment="1" applyProtection="1">
      <alignment horizontal="center"/>
      <protection/>
    </xf>
    <xf numFmtId="0" fontId="5" fillId="35" borderId="13" xfId="0" applyFont="1" applyFill="1" applyBorder="1" applyAlignment="1" applyProtection="1">
      <alignment horizontal="center"/>
      <protection/>
    </xf>
    <xf numFmtId="0" fontId="9" fillId="34" borderId="14" xfId="0" applyFont="1" applyFill="1" applyBorder="1" applyAlignment="1" applyProtection="1">
      <alignment horizontal="center"/>
      <protection/>
    </xf>
    <xf numFmtId="0" fontId="0" fillId="0" borderId="14" xfId="0" applyBorder="1" applyAlignment="1" applyProtection="1">
      <alignment/>
      <protection/>
    </xf>
    <xf numFmtId="0" fontId="2" fillId="33" borderId="15" xfId="0" applyFont="1" applyFill="1" applyBorder="1" applyAlignment="1" applyProtection="1">
      <alignment/>
      <protection/>
    </xf>
    <xf numFmtId="176" fontId="10" fillId="36" borderId="15" xfId="18" applyNumberFormat="1" applyFont="1" applyFill="1" applyBorder="1" applyAlignment="1" applyProtection="1">
      <alignment/>
      <protection/>
    </xf>
    <xf numFmtId="0" fontId="11" fillId="34" borderId="0" xfId="0" applyFont="1" applyFill="1" applyBorder="1" applyAlignment="1" applyProtection="1">
      <alignment/>
      <protection/>
    </xf>
    <xf numFmtId="177" fontId="12" fillId="34" borderId="0" xfId="0" applyNumberFormat="1" applyFont="1" applyFill="1" applyBorder="1" applyAlignment="1" applyProtection="1">
      <alignment/>
      <protection/>
    </xf>
    <xf numFmtId="176" fontId="10" fillId="37" borderId="15" xfId="18" applyNumberFormat="1" applyFont="1" applyFill="1" applyBorder="1" applyAlignment="1" applyProtection="1">
      <alignment/>
      <protection/>
    </xf>
    <xf numFmtId="176" fontId="10" fillId="37" borderId="16" xfId="18" applyNumberFormat="1" applyFont="1" applyFill="1" applyBorder="1" applyAlignment="1" applyProtection="1">
      <alignment/>
      <protection/>
    </xf>
    <xf numFmtId="0" fontId="4" fillId="33" borderId="12" xfId="0" applyFont="1" applyFill="1" applyBorder="1" applyAlignment="1" applyProtection="1">
      <alignment/>
      <protection/>
    </xf>
    <xf numFmtId="176" fontId="10" fillId="37" borderId="15" xfId="0" applyNumberFormat="1" applyFont="1" applyFill="1" applyBorder="1" applyAlignment="1" applyProtection="1">
      <alignment/>
      <protection/>
    </xf>
    <xf numFmtId="0" fontId="13" fillId="0" borderId="0" xfId="0" applyFont="1" applyBorder="1" applyAlignment="1" applyProtection="1">
      <alignment/>
      <protection/>
    </xf>
    <xf numFmtId="177" fontId="14" fillId="34" borderId="0" xfId="0" applyNumberFormat="1" applyFont="1" applyFill="1" applyBorder="1" applyAlignment="1" applyProtection="1">
      <alignment/>
      <protection/>
    </xf>
    <xf numFmtId="176" fontId="5" fillId="38" borderId="15" xfId="18" applyNumberFormat="1" applyFont="1" applyFill="1" applyBorder="1" applyAlignment="1" applyProtection="1">
      <alignment/>
      <protection/>
    </xf>
    <xf numFmtId="0" fontId="4" fillId="33" borderId="15" xfId="0" applyFont="1" applyFill="1" applyBorder="1" applyAlignment="1" applyProtection="1">
      <alignment/>
      <protection/>
    </xf>
    <xf numFmtId="176" fontId="5" fillId="38" borderId="15" xfId="0" applyNumberFormat="1" applyFont="1" applyFill="1" applyBorder="1" applyAlignment="1" applyProtection="1">
      <alignment/>
      <protection/>
    </xf>
    <xf numFmtId="0" fontId="13" fillId="34" borderId="0" xfId="0" applyFont="1" applyFill="1" applyBorder="1" applyAlignment="1" applyProtection="1">
      <alignment/>
      <protection/>
    </xf>
    <xf numFmtId="177" fontId="15" fillId="34" borderId="0" xfId="0" applyNumberFormat="1" applyFont="1" applyFill="1" applyBorder="1" applyAlignment="1" applyProtection="1">
      <alignment/>
      <protection/>
    </xf>
    <xf numFmtId="0" fontId="2" fillId="0" borderId="15" xfId="0" applyFont="1" applyFill="1" applyBorder="1" applyAlignment="1" applyProtection="1">
      <alignment/>
      <protection/>
    </xf>
    <xf numFmtId="176" fontId="10" fillId="39" borderId="15" xfId="18" applyNumberFormat="1" applyFont="1" applyFill="1" applyBorder="1" applyAlignment="1" applyProtection="1">
      <alignment/>
      <protection locked="0"/>
    </xf>
    <xf numFmtId="178" fontId="10" fillId="39" borderId="15" xfId="0" applyNumberFormat="1" applyFont="1" applyFill="1" applyBorder="1" applyAlignment="1" applyProtection="1">
      <alignment/>
      <protection/>
    </xf>
    <xf numFmtId="0" fontId="0" fillId="0" borderId="0" xfId="0" applyFill="1" applyAlignment="1" applyProtection="1">
      <alignment/>
      <protection/>
    </xf>
    <xf numFmtId="0" fontId="1" fillId="33" borderId="10" xfId="0" applyFont="1" applyFill="1" applyBorder="1" applyAlignment="1" applyProtection="1">
      <alignment horizontal="center" wrapText="1"/>
      <protection/>
    </xf>
    <xf numFmtId="0" fontId="16" fillId="33" borderId="11" xfId="0" applyFont="1" applyFill="1" applyBorder="1" applyAlignment="1" applyProtection="1">
      <alignment horizontal="center" wrapText="1"/>
      <protection/>
    </xf>
    <xf numFmtId="0" fontId="17" fillId="34" borderId="0" xfId="0" applyFont="1" applyFill="1" applyBorder="1" applyAlignment="1" applyProtection="1">
      <alignment horizontal="center" wrapText="1"/>
      <protection/>
    </xf>
    <xf numFmtId="0" fontId="0" fillId="0" borderId="0" xfId="0" applyBorder="1" applyAlignment="1">
      <alignment horizontal="center"/>
    </xf>
    <xf numFmtId="0" fontId="18" fillId="34" borderId="0" xfId="0" applyFont="1" applyFill="1" applyBorder="1" applyAlignment="1" applyProtection="1">
      <alignment horizontal="left"/>
      <protection/>
    </xf>
    <xf numFmtId="0" fontId="18" fillId="0" borderId="0" xfId="0" applyFont="1" applyBorder="1" applyAlignment="1">
      <alignment horizontal="right"/>
    </xf>
    <xf numFmtId="0" fontId="2" fillId="34" borderId="15" xfId="0" applyFont="1" applyFill="1" applyBorder="1" applyAlignment="1" applyProtection="1">
      <alignment horizontal="left"/>
      <protection/>
    </xf>
    <xf numFmtId="0" fontId="95" fillId="35" borderId="15" xfId="0" applyFont="1" applyFill="1" applyBorder="1" applyAlignment="1" applyProtection="1">
      <alignment horizontal="center"/>
      <protection/>
    </xf>
    <xf numFmtId="0" fontId="2" fillId="33" borderId="15" xfId="0" applyFont="1" applyFill="1" applyBorder="1" applyAlignment="1" applyProtection="1">
      <alignment horizontal="left"/>
      <protection/>
    </xf>
    <xf numFmtId="0" fontId="2" fillId="35" borderId="15" xfId="0" applyFont="1" applyFill="1" applyBorder="1" applyAlignment="1" applyProtection="1">
      <alignment horizontal="right"/>
      <protection/>
    </xf>
    <xf numFmtId="0" fontId="20" fillId="34" borderId="0" xfId="0" applyFont="1" applyFill="1" applyBorder="1" applyAlignment="1" applyProtection="1">
      <alignment horizontal="center"/>
      <protection/>
    </xf>
    <xf numFmtId="0" fontId="0" fillId="0" borderId="14" xfId="0" applyBorder="1" applyAlignment="1">
      <alignment horizontal="center"/>
    </xf>
    <xf numFmtId="0" fontId="2" fillId="0" borderId="15" xfId="0" applyFont="1" applyBorder="1" applyAlignment="1" applyProtection="1">
      <alignment/>
      <protection/>
    </xf>
    <xf numFmtId="178" fontId="5" fillId="35" borderId="15" xfId="22" applyNumberFormat="1" applyFont="1" applyFill="1" applyBorder="1" applyAlignment="1" applyProtection="1">
      <alignment horizontal="right" wrapText="1"/>
      <protection locked="0"/>
    </xf>
    <xf numFmtId="0" fontId="2" fillId="0" borderId="17" xfId="0" applyFont="1" applyBorder="1" applyAlignment="1" applyProtection="1">
      <alignment/>
      <protection/>
    </xf>
    <xf numFmtId="178" fontId="5" fillId="35" borderId="17" xfId="22" applyNumberFormat="1" applyFont="1" applyFill="1" applyBorder="1" applyAlignment="1" applyProtection="1">
      <alignment horizontal="right" wrapText="1"/>
      <protection locked="0"/>
    </xf>
    <xf numFmtId="0" fontId="2" fillId="0" borderId="15" xfId="0" applyFont="1" applyBorder="1" applyAlignment="1" applyProtection="1">
      <alignment horizontal="left" wrapText="1"/>
      <protection/>
    </xf>
    <xf numFmtId="2" fontId="5" fillId="35" borderId="15" xfId="0" applyNumberFormat="1" applyFont="1" applyFill="1" applyBorder="1" applyAlignment="1" applyProtection="1">
      <alignment horizontal="right" wrapText="1"/>
      <protection locked="0"/>
    </xf>
    <xf numFmtId="2" fontId="5" fillId="35" borderId="15" xfId="0" applyNumberFormat="1" applyFont="1" applyFill="1" applyBorder="1" applyAlignment="1" applyProtection="1">
      <alignment/>
      <protection/>
    </xf>
    <xf numFmtId="44" fontId="10" fillId="37" borderId="15" xfId="18" applyFont="1" applyFill="1" applyBorder="1" applyAlignment="1" applyProtection="1">
      <alignment/>
      <protection/>
    </xf>
    <xf numFmtId="44" fontId="5" fillId="38" borderId="15" xfId="18" applyFont="1" applyFill="1" applyBorder="1" applyAlignment="1" applyProtection="1">
      <alignment/>
      <protection/>
    </xf>
    <xf numFmtId="0" fontId="21" fillId="34" borderId="0" xfId="0" applyFont="1" applyFill="1" applyBorder="1" applyAlignment="1" applyProtection="1">
      <alignment/>
      <protection/>
    </xf>
    <xf numFmtId="44" fontId="22" fillId="34" borderId="0" xfId="18" applyFont="1" applyFill="1" applyBorder="1" applyAlignment="1" applyProtection="1">
      <alignment/>
      <protection/>
    </xf>
    <xf numFmtId="179" fontId="10" fillId="40" borderId="15" xfId="25" applyNumberFormat="1" applyFont="1" applyFill="1" applyBorder="1" applyAlignment="1" applyProtection="1">
      <alignment horizontal="right" wrapText="1"/>
      <protection locked="0"/>
    </xf>
    <xf numFmtId="180" fontId="23" fillId="39" borderId="15" xfId="22" applyNumberFormat="1" applyFont="1" applyFill="1" applyBorder="1" applyAlignment="1" applyProtection="1">
      <alignment/>
      <protection/>
    </xf>
    <xf numFmtId="0" fontId="2" fillId="33" borderId="15" xfId="0" applyFont="1" applyFill="1" applyBorder="1" applyAlignment="1" applyProtection="1">
      <alignment horizontal="left" wrapText="1"/>
      <protection/>
    </xf>
    <xf numFmtId="2" fontId="10" fillId="40" borderId="15" xfId="0" applyNumberFormat="1" applyFont="1" applyFill="1" applyBorder="1" applyAlignment="1" applyProtection="1">
      <alignment horizontal="right" wrapText="1"/>
      <protection/>
    </xf>
    <xf numFmtId="2" fontId="10" fillId="40" borderId="15" xfId="0" applyNumberFormat="1" applyFont="1" applyFill="1" applyBorder="1" applyAlignment="1" applyProtection="1">
      <alignment horizontal="right"/>
      <protection/>
    </xf>
    <xf numFmtId="180" fontId="10" fillId="40" borderId="15" xfId="22" applyNumberFormat="1" applyFont="1" applyFill="1" applyBorder="1" applyAlignment="1" applyProtection="1">
      <alignment horizontal="right" wrapText="1"/>
      <protection/>
    </xf>
    <xf numFmtId="176" fontId="10" fillId="40" borderId="15" xfId="18" applyNumberFormat="1" applyFont="1" applyFill="1" applyBorder="1" applyAlignment="1" applyProtection="1">
      <alignment horizontal="right" wrapText="1"/>
      <protection/>
    </xf>
    <xf numFmtId="0" fontId="21" fillId="34" borderId="0" xfId="0" applyFont="1" applyFill="1" applyBorder="1" applyAlignment="1" applyProtection="1">
      <alignment horizontal="left" wrapText="1"/>
      <protection/>
    </xf>
    <xf numFmtId="2" fontId="24" fillId="34" borderId="0" xfId="0" applyNumberFormat="1" applyFont="1" applyFill="1" applyBorder="1" applyAlignment="1" applyProtection="1">
      <alignment horizontal="right" wrapText="1"/>
      <protection/>
    </xf>
    <xf numFmtId="179" fontId="10" fillId="39" borderId="15" xfId="25" applyNumberFormat="1" applyFont="1" applyFill="1" applyBorder="1" applyAlignment="1" applyProtection="1">
      <alignment/>
      <protection locked="0"/>
    </xf>
    <xf numFmtId="2" fontId="10" fillId="39" borderId="15" xfId="25" applyNumberFormat="1" applyFont="1" applyFill="1" applyBorder="1" applyAlignment="1" applyProtection="1">
      <alignment/>
      <protection/>
    </xf>
    <xf numFmtId="0" fontId="3" fillId="33" borderId="15" xfId="0" applyFont="1" applyFill="1" applyBorder="1" applyAlignment="1" applyProtection="1">
      <alignment/>
      <protection/>
    </xf>
    <xf numFmtId="2" fontId="25" fillId="39" borderId="15" xfId="25" applyNumberFormat="1" applyFont="1" applyFill="1" applyBorder="1" applyAlignment="1" applyProtection="1">
      <alignment/>
      <protection/>
    </xf>
    <xf numFmtId="180" fontId="10" fillId="39" borderId="15" xfId="22" applyNumberFormat="1" applyFont="1" applyFill="1" applyBorder="1" applyAlignment="1" applyProtection="1">
      <alignment horizontal="right" wrapText="1"/>
      <protection/>
    </xf>
    <xf numFmtId="176" fontId="10" fillId="39" borderId="15" xfId="18" applyNumberFormat="1" applyFont="1" applyFill="1" applyBorder="1" applyAlignment="1" applyProtection="1">
      <alignment horizontal="right" wrapText="1"/>
      <protection/>
    </xf>
    <xf numFmtId="0" fontId="5" fillId="34" borderId="0" xfId="0" applyFont="1" applyFill="1" applyBorder="1" applyAlignment="1" applyProtection="1">
      <alignment/>
      <protection/>
    </xf>
    <xf numFmtId="180" fontId="10" fillId="34" borderId="0" xfId="22" applyNumberFormat="1" applyFont="1" applyFill="1" applyBorder="1" applyAlignment="1" applyProtection="1">
      <alignment horizontal="right" wrapText="1"/>
      <protection/>
    </xf>
    <xf numFmtId="181" fontId="26" fillId="33" borderId="15" xfId="25" applyNumberFormat="1" applyFont="1" applyFill="1" applyBorder="1" applyAlignment="1" applyProtection="1">
      <alignment/>
      <protection/>
    </xf>
    <xf numFmtId="0" fontId="27" fillId="34" borderId="0" xfId="0" applyFont="1" applyFill="1" applyBorder="1" applyAlignment="1" applyProtection="1">
      <alignment/>
      <protection/>
    </xf>
    <xf numFmtId="180" fontId="10" fillId="37" borderId="15" xfId="25" applyNumberFormat="1" applyFont="1" applyFill="1" applyBorder="1" applyAlignment="1" applyProtection="1">
      <alignment/>
      <protection/>
    </xf>
    <xf numFmtId="180" fontId="5" fillId="38" borderId="15" xfId="22" applyNumberFormat="1" applyFont="1" applyFill="1" applyBorder="1" applyAlignment="1" applyProtection="1">
      <alignment/>
      <protection/>
    </xf>
    <xf numFmtId="10" fontId="24" fillId="34" borderId="0" xfId="25" applyNumberFormat="1" applyFont="1" applyFill="1" applyBorder="1" applyAlignment="1" applyProtection="1">
      <alignment/>
      <protection/>
    </xf>
    <xf numFmtId="0" fontId="9" fillId="34" borderId="18" xfId="0" applyFont="1" applyFill="1" applyBorder="1" applyAlignment="1" applyProtection="1">
      <alignment horizontal="center"/>
      <protection/>
    </xf>
    <xf numFmtId="0" fontId="4" fillId="33" borderId="19" xfId="0" applyFont="1" applyFill="1" applyBorder="1" applyAlignment="1" applyProtection="1">
      <alignment/>
      <protection/>
    </xf>
    <xf numFmtId="176" fontId="10" fillId="37" borderId="19" xfId="18" applyNumberFormat="1" applyFont="1" applyFill="1" applyBorder="1" applyAlignment="1" applyProtection="1">
      <alignment/>
      <protection/>
    </xf>
    <xf numFmtId="176" fontId="5" fillId="38" borderId="19" xfId="18" applyNumberFormat="1" applyFont="1" applyFill="1" applyBorder="1" applyAlignment="1" applyProtection="1">
      <alignment/>
      <protection/>
    </xf>
    <xf numFmtId="0" fontId="28" fillId="0" borderId="0" xfId="0" applyFont="1" applyAlignment="1">
      <alignment/>
    </xf>
    <xf numFmtId="0" fontId="29" fillId="0" borderId="0" xfId="0" applyFont="1" applyAlignment="1">
      <alignment/>
    </xf>
    <xf numFmtId="0" fontId="18" fillId="0" borderId="0" xfId="0" applyFont="1" applyBorder="1" applyAlignment="1">
      <alignment horizontal="left"/>
    </xf>
    <xf numFmtId="0" fontId="2" fillId="35" borderId="15" xfId="0" applyFont="1" applyFill="1" applyBorder="1" applyAlignment="1" applyProtection="1">
      <alignment horizontal="center"/>
      <protection/>
    </xf>
    <xf numFmtId="0" fontId="5" fillId="35" borderId="15" xfId="0" applyFont="1" applyFill="1" applyBorder="1" applyAlignment="1" applyProtection="1">
      <alignment/>
      <protection locked="0"/>
    </xf>
    <xf numFmtId="176" fontId="10" fillId="36" borderId="15" xfId="18" applyNumberFormat="1" applyFont="1" applyFill="1" applyBorder="1" applyAlignment="1" applyProtection="1">
      <alignment/>
      <protection locked="0"/>
    </xf>
    <xf numFmtId="44" fontId="10" fillId="37" borderId="15" xfId="18" applyFont="1" applyFill="1" applyBorder="1" applyAlignment="1" applyProtection="1">
      <alignment/>
      <protection locked="0"/>
    </xf>
    <xf numFmtId="44" fontId="5" fillId="38" borderId="15" xfId="18" applyFont="1" applyFill="1" applyBorder="1" applyAlignment="1" applyProtection="1">
      <alignment horizontal="right"/>
      <protection locked="0"/>
    </xf>
    <xf numFmtId="2" fontId="10" fillId="40" borderId="15" xfId="0" applyNumberFormat="1" applyFont="1" applyFill="1" applyBorder="1" applyAlignment="1" applyProtection="1">
      <alignment/>
      <protection locked="0"/>
    </xf>
    <xf numFmtId="0" fontId="30" fillId="34" borderId="0" xfId="0" applyFont="1" applyFill="1" applyBorder="1" applyAlignment="1" applyProtection="1">
      <alignment horizontal="center"/>
      <protection/>
    </xf>
    <xf numFmtId="0" fontId="10" fillId="40" borderId="15" xfId="0" applyFont="1" applyFill="1" applyBorder="1" applyAlignment="1" applyProtection="1">
      <alignment/>
      <protection locked="0"/>
    </xf>
    <xf numFmtId="0" fontId="31" fillId="33" borderId="15" xfId="0" applyFont="1" applyFill="1" applyBorder="1" applyAlignment="1" applyProtection="1">
      <alignment/>
      <protection/>
    </xf>
    <xf numFmtId="180" fontId="32" fillId="40" borderId="15" xfId="22" applyNumberFormat="1" applyFont="1" applyFill="1" applyBorder="1" applyAlignment="1" applyProtection="1">
      <alignment/>
      <protection/>
    </xf>
    <xf numFmtId="176" fontId="32" fillId="40" borderId="15" xfId="18" applyNumberFormat="1" applyFont="1" applyFill="1" applyBorder="1" applyAlignment="1" applyProtection="1">
      <alignment/>
      <protection/>
    </xf>
    <xf numFmtId="0" fontId="32" fillId="40" borderId="15" xfId="18" applyNumberFormat="1" applyFont="1" applyFill="1" applyBorder="1" applyAlignment="1" applyProtection="1">
      <alignment/>
      <protection/>
    </xf>
    <xf numFmtId="0" fontId="10" fillId="39" borderId="15" xfId="0" applyFont="1" applyFill="1" applyBorder="1" applyAlignment="1" applyProtection="1">
      <alignment/>
      <protection locked="0"/>
    </xf>
    <xf numFmtId="180" fontId="10" fillId="39" borderId="15" xfId="22" applyNumberFormat="1" applyFont="1" applyFill="1" applyBorder="1" applyAlignment="1" applyProtection="1">
      <alignment/>
      <protection/>
    </xf>
    <xf numFmtId="176" fontId="10" fillId="39" borderId="15" xfId="18" applyNumberFormat="1" applyFont="1" applyFill="1" applyBorder="1" applyAlignment="1" applyProtection="1">
      <alignment/>
      <protection/>
    </xf>
    <xf numFmtId="0" fontId="10" fillId="39" borderId="15" xfId="18" applyNumberFormat="1" applyFont="1" applyFill="1" applyBorder="1" applyAlignment="1" applyProtection="1">
      <alignment/>
      <protection/>
    </xf>
    <xf numFmtId="0" fontId="0" fillId="0" borderId="14" xfId="0" applyBorder="1" applyAlignment="1">
      <alignment/>
    </xf>
    <xf numFmtId="1" fontId="10" fillId="36" borderId="15" xfId="0" applyNumberFormat="1" applyFont="1" applyFill="1" applyBorder="1" applyAlignment="1" applyProtection="1">
      <alignment/>
      <protection/>
    </xf>
    <xf numFmtId="180" fontId="10" fillId="37" borderId="15" xfId="22" applyNumberFormat="1" applyFont="1" applyFill="1" applyBorder="1" applyAlignment="1" applyProtection="1">
      <alignment/>
      <protection/>
    </xf>
    <xf numFmtId="0" fontId="33" fillId="34" borderId="0" xfId="0" applyFont="1" applyFill="1" applyBorder="1" applyAlignment="1" applyProtection="1">
      <alignment/>
      <protection/>
    </xf>
    <xf numFmtId="2" fontId="34" fillId="34" borderId="0" xfId="0" applyNumberFormat="1" applyFont="1" applyFill="1" applyBorder="1" applyAlignment="1" applyProtection="1">
      <alignment/>
      <protection/>
    </xf>
    <xf numFmtId="2" fontId="26" fillId="33" borderId="15" xfId="0" applyNumberFormat="1" applyFont="1" applyFill="1" applyBorder="1" applyAlignment="1" applyProtection="1">
      <alignment/>
      <protection/>
    </xf>
    <xf numFmtId="2" fontId="35" fillId="34" borderId="0" xfId="0" applyNumberFormat="1" applyFont="1" applyFill="1" applyBorder="1" applyAlignment="1" applyProtection="1">
      <alignment/>
      <protection/>
    </xf>
    <xf numFmtId="0" fontId="0" fillId="0" borderId="0" xfId="0" applyBorder="1" applyAlignment="1">
      <alignment/>
    </xf>
    <xf numFmtId="0" fontId="4" fillId="33" borderId="19" xfId="0" applyFont="1" applyFill="1" applyBorder="1" applyAlignment="1" applyProtection="1">
      <alignment horizontal="left"/>
      <protection/>
    </xf>
    <xf numFmtId="176" fontId="10" fillId="36" borderId="19" xfId="18" applyNumberFormat="1" applyFont="1" applyFill="1" applyBorder="1" applyAlignment="1">
      <alignment/>
    </xf>
    <xf numFmtId="176" fontId="10" fillId="37" borderId="19"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节约开机时间</a:t>
            </a:r>
          </a:p>
        </c:rich>
      </c:tx>
      <c:layout/>
      <c:spPr>
        <a:noFill/>
        <a:ln w="3175">
          <a:noFill/>
        </a:ln>
      </c:spPr>
    </c:title>
    <c:plotArea>
      <c:layout>
        <c:manualLayout>
          <c:xMode val="edge"/>
          <c:yMode val="edge"/>
          <c:x val="0.054"/>
          <c:y val="0.06775"/>
          <c:w val="0.88125"/>
          <c:h val="0.804"/>
        </c:manualLayout>
      </c:layout>
      <c:barChart>
        <c:barDir val="col"/>
        <c:grouping val="clustered"/>
        <c:varyColors val="0"/>
        <c:ser>
          <c:idx val="0"/>
          <c:order val="0"/>
          <c:tx>
            <c:v>系统安装前开机时间</c:v>
          </c:tx>
          <c:spPr>
            <a:solidFill>
              <a:srgbClr val="00CC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80"/>
              </a:solidFill>
              <a:ln w="3175">
                <a:solidFill/>
              </a:ln>
            </c:spPr>
          </c:dPt>
          <c:dLbls>
            <c:dLbl>
              <c:idx val="0"/>
              <c:txPr>
                <a:bodyPr vert="horz" rot="0" anchor="ctr"/>
                <a:lstStyle/>
                <a:p>
                  <a:pPr algn="ctr">
                    <a:defRPr lang="en-US" cap="none" sz="425" b="0" i="0" u="none" baseline="0">
                      <a:solidFill>
                        <a:srgbClr val="FFFFFF"/>
                      </a:solidFill>
                      <a:latin typeface="宋体"/>
                      <a:ea typeface="宋体"/>
                      <a:cs typeface="宋体"/>
                    </a:defRPr>
                  </a:pPr>
                </a:p>
              </c:txPr>
              <c:numFmt formatCode="General" sourceLinked="1"/>
              <c:spPr>
                <a:solidFill>
                  <a:srgbClr val="000000"/>
                </a:solidFill>
                <a:ln w="3175">
                  <a:solidFill/>
                </a:ln>
              </c:spPr>
              <c:showLegendKey val="0"/>
              <c:showVal val="1"/>
              <c:showBubbleSize val="0"/>
              <c:showCatName val="0"/>
              <c:showSerName val="0"/>
              <c:showPercent val="0"/>
            </c:dLbl>
            <c:numFmt formatCode="General" sourceLinked="1"/>
            <c:spPr>
              <a:solidFill>
                <a:srgbClr val="000000"/>
              </a:solidFill>
              <a:ln w="3175">
                <a:solidFill/>
              </a:ln>
              <a:effectLst>
                <a:outerShdw dist="35921" dir="2700000" algn="br">
                  <a:prstClr val="black"/>
                </a:outerShdw>
              </a:effectLst>
            </c:spPr>
            <c:txPr>
              <a:bodyPr vert="horz" rot="0" anchor="ctr"/>
              <a:lstStyle/>
              <a:p>
                <a:pPr algn="ctr">
                  <a:defRPr lang="en-US" cap="none" sz="4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'开机成本'!$B$24</c:f>
              <c:numCache/>
            </c:numRef>
          </c:val>
        </c:ser>
        <c:ser>
          <c:idx val="1"/>
          <c:order val="1"/>
          <c:tx>
            <c:v>系统安装后开机时间</c:v>
          </c:tx>
          <c:spPr>
            <a:solidFill>
              <a:srgbClr val="0066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4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'开机成本'!$B$31</c:f>
              <c:numCache/>
            </c:numRef>
          </c:val>
        </c:ser>
        <c:axId val="38219600"/>
        <c:axId val="8432081"/>
      </c:barChart>
      <c:catAx>
        <c:axId val="38219600"/>
        <c:scaling>
          <c:orientation val="minMax"/>
        </c:scaling>
        <c:axPos val="b"/>
        <c:delete val="0"/>
        <c:numFmt formatCode="General" sourceLinked="1"/>
        <c:majorTickMark val="in"/>
        <c:minorTickMark val="none"/>
        <c:tickLblPos val="low"/>
        <c:spPr>
          <a:ln w="3175">
            <a:solidFill>
              <a:srgbClr val="000000"/>
            </a:solidFill>
          </a:ln>
        </c:spPr>
        <c:txPr>
          <a:bodyPr/>
          <a:lstStyle/>
          <a:p>
            <a:pPr>
              <a:defRPr lang="en-US" cap="none" sz="900" b="0" i="0" u="none" baseline="0">
                <a:solidFill>
                  <a:srgbClr val="000000"/>
                </a:solidFill>
                <a:latin typeface="宋体"/>
                <a:ea typeface="宋体"/>
                <a:cs typeface="宋体"/>
              </a:defRPr>
            </a:pPr>
          </a:p>
        </c:txPr>
        <c:crossAx val="8432081"/>
        <c:crosses val="autoZero"/>
        <c:auto val="1"/>
        <c:lblOffset val="100"/>
        <c:tickLblSkip val="1"/>
        <c:noMultiLvlLbl val="0"/>
      </c:catAx>
      <c:valAx>
        <c:axId val="8432081"/>
        <c:scaling>
          <c:orientation val="minMax"/>
        </c:scaling>
        <c:axPos val="l"/>
        <c:title>
          <c:tx>
            <c:rich>
              <a:bodyPr vert="horz" rot="-5400000" anchor="ctr"/>
              <a:lstStyle/>
              <a:p>
                <a:pPr algn="ctr">
                  <a:defRPr/>
                </a:pPr>
                <a:r>
                  <a:rPr lang="en-US" cap="none" sz="400" b="1" i="0" u="none" baseline="0">
                    <a:solidFill>
                      <a:srgbClr val="000000"/>
                    </a:solidFill>
                    <a:latin typeface="宋体"/>
                    <a:ea typeface="宋体"/>
                    <a:cs typeface="宋体"/>
                  </a:rPr>
                  <a:t>小时/年</a:t>
                </a:r>
              </a:p>
            </c:rich>
          </c:tx>
          <c:layout/>
          <c:overlay val="0"/>
          <c:spPr>
            <a:noFill/>
            <a:ln w="3175">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375" b="0" i="0" u="none" baseline="0">
                <a:solidFill>
                  <a:srgbClr val="000000"/>
                </a:solidFill>
                <a:latin typeface="宋体"/>
                <a:ea typeface="宋体"/>
                <a:cs typeface="宋体"/>
              </a:defRPr>
            </a:pPr>
          </a:p>
        </c:txPr>
        <c:crossAx val="38219600"/>
        <c:crossesAt val="1"/>
        <c:crossBetween val="between"/>
        <c:dispUnits/>
        <c:minorUnit val="10"/>
      </c:valAx>
      <c:spPr>
        <a:solidFill>
          <a:srgbClr val="C0C0C0"/>
        </a:solidFill>
        <a:ln w="12700">
          <a:solidFill>
            <a:srgbClr val="808080"/>
          </a:solidFill>
        </a:ln>
      </c:spPr>
    </c:plotArea>
    <c:legend>
      <c:legendPos val="r"/>
      <c:layout>
        <c:manualLayout>
          <c:xMode val="edge"/>
          <c:yMode val="edge"/>
          <c:x val="0"/>
          <c:y val="0"/>
          <c:w val="0"/>
          <c:h val="0"/>
        </c:manualLayout>
      </c:layout>
      <c:overlay val="0"/>
      <c:spPr>
        <a:solidFill>
          <a:srgbClr val="FFFFFF"/>
        </a:solidFill>
        <a:ln w="3175">
          <a:noFill/>
        </a:ln>
      </c:spPr>
      <c:txPr>
        <a:bodyPr vert="horz" rot="0"/>
        <a:lstStyle/>
        <a:p>
          <a:pPr>
            <a:defRPr lang="en-US" cap="none" sz="60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废品节约成本</a:t>
            </a:r>
          </a:p>
        </c:rich>
      </c:tx>
      <c:layout/>
      <c:spPr>
        <a:noFill/>
        <a:ln w="3175">
          <a:noFill/>
        </a:ln>
      </c:spPr>
    </c:title>
    <c:plotArea>
      <c:layout>
        <c:manualLayout>
          <c:xMode val="edge"/>
          <c:yMode val="edge"/>
          <c:x val="0.10275"/>
          <c:y val="0.0895"/>
          <c:w val="0.8805"/>
          <c:h val="0.77775"/>
        </c:manualLayout>
      </c:layout>
      <c:barChart>
        <c:barDir val="col"/>
        <c:grouping val="clustered"/>
        <c:varyColors val="0"/>
        <c:ser>
          <c:idx val="0"/>
          <c:order val="0"/>
          <c:tx>
            <c:v>系统安装前开机废品量消耗成本</c:v>
          </c:tx>
          <c:spPr>
            <a:solidFill>
              <a:srgbClr val="00CC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80"/>
              </a:solidFill>
              <a:ln w="3175">
                <a:solidFill/>
              </a:ln>
            </c:spPr>
          </c:dPt>
          <c:dLbls>
            <c:dLbl>
              <c:idx val="0"/>
              <c:txPr>
                <a:bodyPr vert="horz" rot="0" anchor="ctr"/>
                <a:lstStyle/>
                <a:p>
                  <a:pPr algn="ctr">
                    <a:defRPr lang="en-US" cap="none" sz="425" b="0" i="0" u="none" baseline="0">
                      <a:solidFill>
                        <a:srgbClr val="FFFFFF"/>
                      </a:solidFill>
                      <a:latin typeface="宋体"/>
                      <a:ea typeface="宋体"/>
                      <a:cs typeface="宋体"/>
                    </a:defRPr>
                  </a:pPr>
                </a:p>
              </c:txPr>
              <c:numFmt formatCode="General" sourceLinked="1"/>
              <c:spPr>
                <a:solidFill>
                  <a:srgbClr val="000000"/>
                </a:solidFill>
                <a:ln w="3175">
                  <a:solidFill/>
                </a:ln>
              </c:spPr>
              <c:showLegendKey val="0"/>
              <c:showVal val="1"/>
              <c:showBubbleSize val="0"/>
              <c:showCatName val="0"/>
              <c:showSerName val="0"/>
              <c:showPercent val="0"/>
            </c:dLbl>
            <c:numFmt formatCode="General" sourceLinked="1"/>
            <c:spPr>
              <a:solidFill>
                <a:srgbClr val="000000"/>
              </a:solidFill>
              <a:ln w="3175">
                <a:solidFill/>
              </a:ln>
              <a:effectLst>
                <a:outerShdw dist="35921" dir="2700000" algn="br">
                  <a:prstClr val="black"/>
                </a:outerShdw>
              </a:effectLst>
            </c:spPr>
            <c:txPr>
              <a:bodyPr vert="horz" rot="0" anchor="ctr"/>
              <a:lstStyle/>
              <a:p>
                <a:pPr algn="ctr">
                  <a:defRPr lang="en-US" cap="none" sz="4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'开机成本'!$B$23</c:f>
              <c:numCache/>
            </c:numRef>
          </c:val>
        </c:ser>
        <c:ser>
          <c:idx val="1"/>
          <c:order val="1"/>
          <c:tx>
            <c:v>系统安装后开机废品消耗成本</c:v>
          </c:tx>
          <c:spPr>
            <a:solidFill>
              <a:srgbClr val="0066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4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'开机成本'!$B$30</c:f>
              <c:numCache/>
            </c:numRef>
          </c:val>
        </c:ser>
        <c:axId val="8779866"/>
        <c:axId val="11909931"/>
      </c:barChart>
      <c:catAx>
        <c:axId val="8779866"/>
        <c:scaling>
          <c:orientation val="minMax"/>
        </c:scaling>
        <c:axPos val="b"/>
        <c:delete val="0"/>
        <c:numFmt formatCode="General" sourceLinked="1"/>
        <c:majorTickMark val="in"/>
        <c:minorTickMark val="none"/>
        <c:tickLblPos val="low"/>
        <c:spPr>
          <a:ln w="3175">
            <a:solidFill>
              <a:srgbClr val="000000"/>
            </a:solidFill>
          </a:ln>
        </c:spPr>
        <c:txPr>
          <a:bodyPr/>
          <a:lstStyle/>
          <a:p>
            <a:pPr>
              <a:defRPr lang="en-US" cap="none" sz="900" b="0" i="0" u="none" baseline="0">
                <a:solidFill>
                  <a:srgbClr val="000000"/>
                </a:solidFill>
                <a:latin typeface="宋体"/>
                <a:ea typeface="宋体"/>
                <a:cs typeface="宋体"/>
              </a:defRPr>
            </a:pPr>
          </a:p>
        </c:txPr>
        <c:crossAx val="11909931"/>
        <c:crosses val="autoZero"/>
        <c:auto val="1"/>
        <c:lblOffset val="100"/>
        <c:tickLblSkip val="1"/>
        <c:noMultiLvlLbl val="0"/>
      </c:catAx>
      <c:valAx>
        <c:axId val="11909931"/>
        <c:scaling>
          <c:orientation val="minMax"/>
        </c:scaling>
        <c:axPos val="l"/>
        <c:title>
          <c:tx>
            <c:rich>
              <a:bodyPr vert="horz" rot="-5400000" anchor="ctr"/>
              <a:lstStyle/>
              <a:p>
                <a:pPr algn="ctr">
                  <a:defRPr/>
                </a:pPr>
                <a:r>
                  <a:rPr lang="en-US" cap="none" sz="400" b="1" i="0" u="none" baseline="0">
                    <a:solidFill>
                      <a:srgbClr val="000000"/>
                    </a:solidFill>
                    <a:latin typeface="宋体"/>
                    <a:ea typeface="宋体"/>
                    <a:cs typeface="宋体"/>
                  </a:rPr>
                  <a:t>￥/年</a:t>
                </a:r>
              </a:p>
            </c:rich>
          </c:tx>
          <c:layout/>
          <c:overlay val="0"/>
          <c:spPr>
            <a:noFill/>
            <a:ln w="3175">
              <a:noFill/>
            </a:ln>
          </c:spPr>
        </c:title>
        <c:majorGridlines>
          <c:spPr>
            <a:ln w="3175">
              <a:solidFill/>
            </a:ln>
          </c:spPr>
        </c:majorGridlines>
        <c:delete val="0"/>
        <c:numFmt formatCode="#,##0_);[Red]\(#,##0\)" sourceLinked="0"/>
        <c:majorTickMark val="in"/>
        <c:minorTickMark val="none"/>
        <c:tickLblPos val="nextTo"/>
        <c:spPr>
          <a:ln w="3175">
            <a:solidFill>
              <a:srgbClr val="000000"/>
            </a:solidFill>
          </a:ln>
        </c:spPr>
        <c:txPr>
          <a:bodyPr/>
          <a:lstStyle/>
          <a:p>
            <a:pPr>
              <a:defRPr lang="en-US" cap="none" sz="375" b="0" i="0" u="none" baseline="0">
                <a:solidFill>
                  <a:srgbClr val="000000"/>
                </a:solidFill>
                <a:latin typeface="宋体"/>
                <a:ea typeface="宋体"/>
                <a:cs typeface="宋体"/>
              </a:defRPr>
            </a:pPr>
          </a:p>
        </c:txPr>
        <c:crossAx val="8779866"/>
        <c:crossesAt val="1"/>
        <c:crossBetween val="between"/>
        <c:dispUnits/>
        <c:minorUnit val="2857527.8653921955"/>
      </c:valAx>
      <c:spPr>
        <a:solidFill>
          <a:srgbClr val="C0C0C0"/>
        </a:solidFill>
        <a:ln w="12700">
          <a:solidFill>
            <a:srgbClr val="808080"/>
          </a:solidFill>
        </a:ln>
      </c:spPr>
    </c:plotArea>
    <c:legend>
      <c:legendPos val="r"/>
      <c:layout>
        <c:manualLayout>
          <c:xMode val="edge"/>
          <c:yMode val="edge"/>
          <c:x val="0"/>
          <c:y val="0"/>
          <c:w val="0"/>
          <c:h val="0"/>
        </c:manualLayout>
      </c:layout>
      <c:overlay val="0"/>
      <c:spPr>
        <a:solidFill>
          <a:srgbClr val="FFFFFF"/>
        </a:solidFill>
        <a:ln w="3175">
          <a:noFill/>
        </a:ln>
      </c:spPr>
      <c:txPr>
        <a:bodyPr vert="horz" rot="0"/>
        <a:lstStyle/>
        <a:p>
          <a:pPr>
            <a:defRPr lang="en-US" cap="none" sz="60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废品降低/产量及合格率提高</a:t>
            </a:r>
          </a:p>
        </c:rich>
      </c:tx>
      <c:layout/>
      <c:spPr>
        <a:noFill/>
        <a:ln w="3175">
          <a:noFill/>
        </a:ln>
      </c:spPr>
    </c:title>
    <c:plotArea>
      <c:layout>
        <c:manualLayout>
          <c:xMode val="edge"/>
          <c:yMode val="edge"/>
          <c:x val="0.09675"/>
          <c:y val="0.079"/>
          <c:w val="0.894"/>
          <c:h val="0.801"/>
        </c:manualLayout>
      </c:layout>
      <c:barChart>
        <c:barDir val="col"/>
        <c:grouping val="clustered"/>
        <c:varyColors val="0"/>
        <c:ser>
          <c:idx val="0"/>
          <c:order val="0"/>
          <c:tx>
            <c:v>系统安装前开机废品量</c:v>
          </c:tx>
          <c:spPr>
            <a:solidFill>
              <a:srgbClr val="00CC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80"/>
              </a:solidFill>
              <a:ln w="3175">
                <a:solidFill/>
              </a:ln>
            </c:spPr>
          </c:dPt>
          <c:dLbls>
            <c:dLbl>
              <c:idx val="0"/>
              <c:txPr>
                <a:bodyPr vert="horz" rot="0" anchor="ctr"/>
                <a:lstStyle/>
                <a:p>
                  <a:pPr algn="ctr">
                    <a:defRPr lang="en-US" cap="none" sz="425" b="0" i="0" u="none" baseline="0">
                      <a:solidFill>
                        <a:srgbClr val="FFFFFF"/>
                      </a:solidFill>
                      <a:latin typeface="宋体"/>
                      <a:ea typeface="宋体"/>
                      <a:cs typeface="宋体"/>
                    </a:defRPr>
                  </a:pPr>
                </a:p>
              </c:txPr>
              <c:numFmt formatCode="General" sourceLinked="1"/>
              <c:spPr>
                <a:solidFill>
                  <a:srgbClr val="000000"/>
                </a:solidFill>
                <a:ln w="3175">
                  <a:solidFill/>
                </a:ln>
              </c:spPr>
              <c:showLegendKey val="0"/>
              <c:showVal val="1"/>
              <c:showBubbleSize val="0"/>
              <c:showCatName val="0"/>
              <c:showSerName val="0"/>
              <c:showPercent val="0"/>
            </c:dLbl>
            <c:numFmt formatCode="General" sourceLinked="1"/>
            <c:spPr>
              <a:solidFill>
                <a:srgbClr val="000000"/>
              </a:solidFill>
              <a:ln w="3175">
                <a:solidFill/>
              </a:ln>
              <a:effectLst>
                <a:outerShdw dist="35921" dir="2700000" algn="br">
                  <a:prstClr val="black"/>
                </a:outerShdw>
              </a:effectLst>
            </c:spPr>
            <c:txPr>
              <a:bodyPr vert="horz" rot="0" anchor="ctr"/>
              <a:lstStyle/>
              <a:p>
                <a:pPr algn="ctr">
                  <a:defRPr lang="en-US" cap="none" sz="4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'开机成本'!$B$22</c:f>
              <c:numCache/>
            </c:numRef>
          </c:val>
        </c:ser>
        <c:ser>
          <c:idx val="1"/>
          <c:order val="1"/>
          <c:tx>
            <c:v>系统安装后开机废品量</c:v>
          </c:tx>
          <c:spPr>
            <a:solidFill>
              <a:srgbClr val="0066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4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'开机成本'!$B$29</c:f>
              <c:numCache/>
            </c:numRef>
          </c:val>
        </c:ser>
        <c:ser>
          <c:idx val="2"/>
          <c:order val="2"/>
          <c:tx>
            <c:strRef>
              <c:f>'开机成本'!$A$37</c:f>
              <c:strCache>
                <c:ptCount val="1"/>
                <c:pt idx="0">
                  <c:v>消耗时间降低后产出量（m）</c:v>
                </c:pt>
              </c:strCache>
            </c:strRef>
          </c:tx>
          <c:spPr>
            <a:solidFill>
              <a:srgbClr val="FFCC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4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'开机成本'!$B$37</c:f>
              <c:numCache/>
            </c:numRef>
          </c:val>
        </c:ser>
        <c:axId val="40080516"/>
        <c:axId val="25180325"/>
      </c:barChart>
      <c:catAx>
        <c:axId val="40080516"/>
        <c:scaling>
          <c:orientation val="minMax"/>
        </c:scaling>
        <c:axPos val="b"/>
        <c:delete val="0"/>
        <c:numFmt formatCode="General" sourceLinked="1"/>
        <c:majorTickMark val="in"/>
        <c:minorTickMark val="none"/>
        <c:tickLblPos val="low"/>
        <c:spPr>
          <a:ln w="3175">
            <a:solidFill>
              <a:srgbClr val="000000"/>
            </a:solidFill>
          </a:ln>
        </c:spPr>
        <c:txPr>
          <a:bodyPr/>
          <a:lstStyle/>
          <a:p>
            <a:pPr>
              <a:defRPr lang="en-US" cap="none" sz="900" b="0" i="0" u="none" baseline="0">
                <a:solidFill>
                  <a:srgbClr val="000000"/>
                </a:solidFill>
                <a:latin typeface="宋体"/>
                <a:ea typeface="宋体"/>
                <a:cs typeface="宋体"/>
              </a:defRPr>
            </a:pPr>
          </a:p>
        </c:txPr>
        <c:crossAx val="25180325"/>
        <c:crosses val="autoZero"/>
        <c:auto val="1"/>
        <c:lblOffset val="100"/>
        <c:tickLblSkip val="1"/>
        <c:noMultiLvlLbl val="0"/>
      </c:catAx>
      <c:valAx>
        <c:axId val="25180325"/>
        <c:scaling>
          <c:orientation val="minMax"/>
        </c:scaling>
        <c:axPos val="l"/>
        <c:title>
          <c:tx>
            <c:rich>
              <a:bodyPr vert="horz" rot="-5400000" anchor="ctr"/>
              <a:lstStyle/>
              <a:p>
                <a:pPr algn="ctr">
                  <a:defRPr/>
                </a:pPr>
                <a:r>
                  <a:rPr lang="en-US" cap="none" sz="400" b="1" i="0" u="none" baseline="0">
                    <a:solidFill>
                      <a:srgbClr val="000000"/>
                    </a:solidFill>
                    <a:latin typeface="宋体"/>
                    <a:ea typeface="宋体"/>
                    <a:cs typeface="宋体"/>
                  </a:rPr>
                  <a:t>m/年</a:t>
                </a:r>
              </a:p>
            </c:rich>
          </c:tx>
          <c:layout/>
          <c:overlay val="0"/>
          <c:spPr>
            <a:noFill/>
            <a:ln w="3175">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375" b="1" i="0" u="none" baseline="0">
                <a:solidFill>
                  <a:srgbClr val="000000"/>
                </a:solidFill>
                <a:latin typeface="宋体"/>
                <a:ea typeface="宋体"/>
                <a:cs typeface="宋体"/>
              </a:defRPr>
            </a:pPr>
          </a:p>
        </c:txPr>
        <c:crossAx val="40080516"/>
        <c:crossesAt val="1"/>
        <c:crossBetween val="between"/>
        <c:dispUnits/>
        <c:majorUnit val="500000"/>
      </c:valAx>
      <c:spPr>
        <a:solidFill>
          <a:srgbClr val="C0C0C0"/>
        </a:solidFill>
        <a:ln w="12700">
          <a:solidFill>
            <a:srgbClr val="808080"/>
          </a:solidFill>
        </a:ln>
      </c:spPr>
    </c:plotArea>
    <c:legend>
      <c:legendPos val="r"/>
      <c:legendEntry>
        <c:idx val="0"/>
        <c:txPr>
          <a:bodyPr vert="horz" rot="0"/>
          <a:lstStyle/>
          <a:p>
            <a:pPr>
              <a:defRPr lang="en-US" cap="none" sz="600" b="1" i="0" u="none" baseline="0">
                <a:solidFill>
                  <a:srgbClr val="000000"/>
                </a:solidFill>
              </a:defRPr>
            </a:pPr>
          </a:p>
        </c:txPr>
      </c:legendEntry>
      <c:legendEntry>
        <c:idx val="1"/>
        <c:txPr>
          <a:bodyPr vert="horz" rot="0"/>
          <a:lstStyle/>
          <a:p>
            <a:pPr>
              <a:defRPr lang="en-US" cap="none" sz="600" b="1" i="0" u="none" baseline="0">
                <a:solidFill>
                  <a:srgbClr val="000000"/>
                </a:solidFill>
              </a:defRPr>
            </a:pPr>
          </a:p>
        </c:txPr>
      </c:legendEntry>
      <c:legendEntry>
        <c:idx val="2"/>
        <c:txPr>
          <a:bodyPr vert="horz" rot="0"/>
          <a:lstStyle/>
          <a:p>
            <a:pPr>
              <a:defRPr lang="en-US" cap="none" sz="600" b="1" i="0" u="none" baseline="0">
                <a:solidFill>
                  <a:srgbClr val="000000"/>
                </a:solidFill>
              </a:defRPr>
            </a:pPr>
          </a:p>
        </c:txPr>
      </c:legendEntry>
      <c:layout>
        <c:manualLayout>
          <c:xMode val="edge"/>
          <c:yMode val="edge"/>
          <c:x val="0"/>
          <c:y val="0"/>
          <c:w val="0"/>
          <c:h val="0"/>
        </c:manualLayout>
      </c:layout>
      <c:overlay val="0"/>
      <c:spPr>
        <a:solidFill>
          <a:srgbClr val="FFFFFF"/>
        </a:solid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非材料投入的节约</a:t>
            </a:r>
          </a:p>
        </c:rich>
      </c:tx>
      <c:layout/>
      <c:spPr>
        <a:noFill/>
        <a:ln w="3175">
          <a:noFill/>
        </a:ln>
      </c:spPr>
    </c:title>
    <c:plotArea>
      <c:layout>
        <c:manualLayout>
          <c:xMode val="edge"/>
          <c:yMode val="edge"/>
          <c:x val="0.0735"/>
          <c:y val="0.11375"/>
          <c:w val="0.88225"/>
          <c:h val="0.75"/>
        </c:manualLayout>
      </c:layout>
      <c:barChart>
        <c:barDir val="col"/>
        <c:grouping val="clustered"/>
        <c:varyColors val="0"/>
        <c:ser>
          <c:idx val="0"/>
          <c:order val="0"/>
          <c:tx>
            <c:v>系统安装前开机非材料成本</c:v>
          </c:tx>
          <c:spPr>
            <a:solidFill>
              <a:srgbClr val="00CC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80"/>
              </a:solidFill>
              <a:ln w="3175">
                <a:solidFill/>
              </a:ln>
            </c:spPr>
          </c:dPt>
          <c:dLbls>
            <c:dLbl>
              <c:idx val="0"/>
              <c:txPr>
                <a:bodyPr vert="horz" rot="0" anchor="ctr"/>
                <a:lstStyle/>
                <a:p>
                  <a:pPr algn="ctr">
                    <a:defRPr lang="en-US" cap="none" sz="425" b="0" i="0" u="none" baseline="0">
                      <a:solidFill>
                        <a:srgbClr val="FFFFFF"/>
                      </a:solidFill>
                      <a:latin typeface="宋体"/>
                      <a:ea typeface="宋体"/>
                      <a:cs typeface="宋体"/>
                    </a:defRPr>
                  </a:pPr>
                </a:p>
              </c:txPr>
              <c:numFmt formatCode="General" sourceLinked="1"/>
              <c:spPr>
                <a:solidFill>
                  <a:srgbClr val="000000"/>
                </a:solidFill>
                <a:ln w="3175">
                  <a:solidFill/>
                </a:ln>
              </c:spPr>
              <c:showLegendKey val="0"/>
              <c:showVal val="1"/>
              <c:showBubbleSize val="0"/>
              <c:showCatName val="0"/>
              <c:showSerName val="0"/>
              <c:showPercent val="0"/>
            </c:dLbl>
            <c:numFmt formatCode="General" sourceLinked="1"/>
            <c:spPr>
              <a:solidFill>
                <a:srgbClr val="000000"/>
              </a:solidFill>
              <a:ln w="3175">
                <a:solidFill/>
              </a:ln>
              <a:effectLst>
                <a:outerShdw dist="35921" dir="2700000" algn="br">
                  <a:prstClr val="black"/>
                </a:outerShdw>
              </a:effectLst>
            </c:spPr>
            <c:txPr>
              <a:bodyPr vert="horz" rot="0" anchor="ctr"/>
              <a:lstStyle/>
              <a:p>
                <a:pPr algn="ctr">
                  <a:defRPr lang="en-US" cap="none" sz="4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'开机成本'!$B$25</c:f>
              <c:numCache/>
            </c:numRef>
          </c:val>
        </c:ser>
        <c:ser>
          <c:idx val="1"/>
          <c:order val="1"/>
          <c:tx>
            <c:v>系统安装后开机非材料成本</c:v>
          </c:tx>
          <c:spPr>
            <a:solidFill>
              <a:srgbClr val="0066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4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'开机成本'!$B$32</c:f>
              <c:numCache/>
            </c:numRef>
          </c:val>
        </c:ser>
        <c:axId val="25296334"/>
        <c:axId val="26340415"/>
      </c:barChart>
      <c:catAx>
        <c:axId val="25296334"/>
        <c:scaling>
          <c:orientation val="minMax"/>
        </c:scaling>
        <c:axPos val="b"/>
        <c:delete val="0"/>
        <c:numFmt formatCode="General" sourceLinked="1"/>
        <c:majorTickMark val="in"/>
        <c:minorTickMark val="none"/>
        <c:tickLblPos val="low"/>
        <c:spPr>
          <a:ln w="3175">
            <a:solidFill>
              <a:srgbClr val="000000"/>
            </a:solidFill>
          </a:ln>
        </c:spPr>
        <c:txPr>
          <a:bodyPr/>
          <a:lstStyle/>
          <a:p>
            <a:pPr>
              <a:defRPr lang="en-US" cap="none" sz="900" b="0" i="0" u="none" baseline="0">
                <a:solidFill>
                  <a:srgbClr val="000000"/>
                </a:solidFill>
                <a:latin typeface="宋体"/>
                <a:ea typeface="宋体"/>
                <a:cs typeface="宋体"/>
              </a:defRPr>
            </a:pPr>
          </a:p>
        </c:txPr>
        <c:crossAx val="26340415"/>
        <c:crosses val="autoZero"/>
        <c:auto val="1"/>
        <c:lblOffset val="100"/>
        <c:tickLblSkip val="1"/>
        <c:noMultiLvlLbl val="0"/>
      </c:catAx>
      <c:valAx>
        <c:axId val="26340415"/>
        <c:scaling>
          <c:orientation val="minMax"/>
        </c:scaling>
        <c:axPos val="l"/>
        <c:title>
          <c:tx>
            <c:rich>
              <a:bodyPr vert="horz" rot="-5400000" anchor="ctr"/>
              <a:lstStyle/>
              <a:p>
                <a:pPr algn="ctr">
                  <a:defRPr/>
                </a:pPr>
                <a:r>
                  <a:rPr lang="en-US" cap="none" sz="375" b="1" i="0" u="none" baseline="0">
                    <a:solidFill>
                      <a:srgbClr val="000000"/>
                    </a:solidFill>
                    <a:latin typeface="宋体"/>
                    <a:ea typeface="宋体"/>
                    <a:cs typeface="宋体"/>
                  </a:rPr>
                  <a:t>￥/年</a:t>
                </a:r>
              </a:p>
            </c:rich>
          </c:tx>
          <c:layout/>
          <c:overlay val="0"/>
          <c:spPr>
            <a:noFill/>
            <a:ln w="3175">
              <a:noFill/>
            </a:ln>
          </c:spPr>
        </c:title>
        <c:majorGridlines>
          <c:spPr>
            <a:ln w="3175">
              <a:solidFill/>
            </a:ln>
          </c:spPr>
        </c:majorGridlines>
        <c:delete val="0"/>
        <c:numFmt formatCode="#,##0_);[Red]\(#,##0\)" sourceLinked="0"/>
        <c:majorTickMark val="in"/>
        <c:minorTickMark val="none"/>
        <c:tickLblPos val="nextTo"/>
        <c:spPr>
          <a:ln w="3175">
            <a:solidFill>
              <a:srgbClr val="000000"/>
            </a:solidFill>
          </a:ln>
        </c:spPr>
        <c:txPr>
          <a:bodyPr/>
          <a:lstStyle/>
          <a:p>
            <a:pPr>
              <a:defRPr lang="en-US" cap="none" sz="375" b="0" i="0" u="none" baseline="0">
                <a:solidFill>
                  <a:srgbClr val="000000"/>
                </a:solidFill>
                <a:latin typeface="宋体"/>
                <a:ea typeface="宋体"/>
                <a:cs typeface="宋体"/>
              </a:defRPr>
            </a:pPr>
          </a:p>
        </c:txPr>
        <c:crossAx val="25296334"/>
        <c:crossesAt val="1"/>
        <c:crossBetween val="between"/>
        <c:dispUnits/>
      </c:valAx>
      <c:spPr>
        <a:solidFill>
          <a:srgbClr val="C0C0C0"/>
        </a:solidFill>
        <a:ln w="12700">
          <a:solidFill>
            <a:srgbClr val="808080"/>
          </a:solidFill>
        </a:ln>
      </c:spPr>
    </c:plotArea>
    <c:legend>
      <c:legendPos val="r"/>
      <c:layout>
        <c:manualLayout>
          <c:xMode val="edge"/>
          <c:yMode val="edge"/>
          <c:x val="0"/>
          <c:y val="0"/>
          <c:w val="0"/>
          <c:h val="0"/>
        </c:manualLayout>
      </c:layout>
      <c:overlay val="0"/>
      <c:spPr>
        <a:solidFill>
          <a:srgbClr val="FFFFFF"/>
        </a:solidFill>
        <a:ln w="3175">
          <a:noFill/>
        </a:ln>
      </c:spPr>
      <c:txPr>
        <a:bodyPr vert="horz" rot="0"/>
        <a:lstStyle/>
        <a:p>
          <a:pPr>
            <a:defRPr lang="en-US" cap="none" sz="60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宋体"/>
          <a:ea typeface="宋体"/>
          <a:cs typeface="宋体"/>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000000"/>
                </a:solidFill>
                <a:latin typeface="宋体"/>
                <a:ea typeface="宋体"/>
                <a:cs typeface="宋体"/>
              </a:rPr>
              <a:t>年材料使用对比</a:t>
            </a:r>
          </a:p>
        </c:rich>
      </c:tx>
      <c:layout/>
      <c:spPr>
        <a:noFill/>
        <a:ln w="3175">
          <a:noFill/>
        </a:ln>
      </c:spPr>
    </c:title>
    <c:plotArea>
      <c:layout>
        <c:manualLayout>
          <c:xMode val="edge"/>
          <c:yMode val="edge"/>
          <c:x val="0.113"/>
          <c:y val="0.062"/>
          <c:w val="0.881"/>
          <c:h val="0.79575"/>
        </c:manualLayout>
      </c:layout>
      <c:barChart>
        <c:barDir val="col"/>
        <c:grouping val="clustered"/>
        <c:varyColors val="0"/>
        <c:ser>
          <c:idx val="0"/>
          <c:order val="0"/>
          <c:tx>
            <c:v>系统安装前年材料消耗</c:v>
          </c:tx>
          <c:spPr>
            <a:solidFill>
              <a:srgbClr val="00CC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80"/>
              </a:solidFill>
              <a:ln w="3175">
                <a:solidFill/>
              </a:ln>
            </c:spPr>
          </c:dPt>
          <c:dLbls>
            <c:dLbl>
              <c:idx val="0"/>
              <c:txPr>
                <a:bodyPr vert="horz" rot="0" anchor="ctr"/>
                <a:lstStyle/>
                <a:p>
                  <a:pPr algn="ctr">
                    <a:defRPr lang="en-US" cap="none" sz="525" b="0" i="0" u="none" baseline="0">
                      <a:solidFill>
                        <a:srgbClr val="FFFFFF"/>
                      </a:solidFill>
                      <a:latin typeface="宋体"/>
                      <a:ea typeface="宋体"/>
                      <a:cs typeface="宋体"/>
                    </a:defRPr>
                  </a:pPr>
                </a:p>
              </c:txPr>
              <c:numFmt formatCode="General" sourceLinked="1"/>
              <c:spPr>
                <a:solidFill>
                  <a:srgbClr val="000000"/>
                </a:solidFill>
                <a:ln w="3175">
                  <a:solidFill/>
                </a:ln>
              </c:spPr>
              <c:showLegendKey val="0"/>
              <c:showVal val="1"/>
              <c:showBubbleSize val="0"/>
              <c:showCatName val="0"/>
              <c:showSerName val="0"/>
              <c:showPercent val="0"/>
            </c:dLbl>
            <c:numFmt formatCode="General" sourceLinked="1"/>
            <c:spPr>
              <a:solidFill>
                <a:srgbClr val="000000"/>
              </a:solidFill>
              <a:ln w="3175">
                <a:solidFill/>
              </a:ln>
              <a:effectLst>
                <a:outerShdw dist="35921" dir="2700000" algn="br">
                  <a:prstClr val="black"/>
                </a:outerShdw>
              </a:effectLst>
            </c:spPr>
            <c:txPr>
              <a:bodyPr vert="horz" rot="0" anchor="ctr"/>
              <a:lstStyle/>
              <a:p>
                <a:pPr algn="ctr">
                  <a:defRPr lang="en-US" cap="none" sz="5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'生产成本'!$B$24</c:f>
              <c:numCache/>
            </c:numRef>
          </c:val>
        </c:ser>
        <c:ser>
          <c:idx val="1"/>
          <c:order val="1"/>
          <c:tx>
            <c:v>系统安装后年材料消耗</c:v>
          </c:tx>
          <c:spPr>
            <a:solidFill>
              <a:srgbClr val="0066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5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'生产成本'!$B$34</c:f>
              <c:numCache/>
            </c:numRef>
          </c:val>
        </c:ser>
        <c:axId val="35737144"/>
        <c:axId val="53198841"/>
      </c:barChart>
      <c:catAx>
        <c:axId val="35737144"/>
        <c:scaling>
          <c:orientation val="minMax"/>
        </c:scaling>
        <c:axPos val="b"/>
        <c:delete val="0"/>
        <c:numFmt formatCode="General" sourceLinked="1"/>
        <c:majorTickMark val="in"/>
        <c:minorTickMark val="none"/>
        <c:tickLblPos val="low"/>
        <c:spPr>
          <a:ln w="3175">
            <a:solidFill>
              <a:srgbClr val="000000"/>
            </a:solidFill>
          </a:ln>
        </c:spPr>
        <c:txPr>
          <a:bodyPr/>
          <a:lstStyle/>
          <a:p>
            <a:pPr>
              <a:defRPr lang="en-US" cap="none" sz="1125" b="0" i="0" u="none" baseline="0">
                <a:solidFill>
                  <a:srgbClr val="000000"/>
                </a:solidFill>
                <a:latin typeface="宋体"/>
                <a:ea typeface="宋体"/>
                <a:cs typeface="宋体"/>
              </a:defRPr>
            </a:pPr>
          </a:p>
        </c:txPr>
        <c:crossAx val="53198841"/>
        <c:crosses val="autoZero"/>
        <c:auto val="1"/>
        <c:lblOffset val="100"/>
        <c:tickLblSkip val="1"/>
        <c:noMultiLvlLbl val="0"/>
      </c:catAx>
      <c:valAx>
        <c:axId val="53198841"/>
        <c:scaling>
          <c:orientation val="minMax"/>
        </c:scaling>
        <c:axPos val="l"/>
        <c:title>
          <c:tx>
            <c:rich>
              <a:bodyPr vert="horz" rot="-5400000" anchor="ctr"/>
              <a:lstStyle/>
              <a:p>
                <a:pPr algn="ctr">
                  <a:defRPr/>
                </a:pPr>
                <a:r>
                  <a:rPr lang="en-US" cap="none" sz="650" b="0" i="0" u="none" baseline="0">
                    <a:solidFill>
                      <a:srgbClr val="000000"/>
                    </a:solidFill>
                    <a:latin typeface="宋体"/>
                    <a:ea typeface="宋体"/>
                    <a:cs typeface="宋体"/>
                  </a:rPr>
                  <a:t>m/年</a:t>
                </a:r>
              </a:p>
            </c:rich>
          </c:tx>
          <c:layout/>
          <c:overlay val="0"/>
          <c:spPr>
            <a:noFill/>
            <a:ln w="3175">
              <a:noFill/>
            </a:ln>
          </c:spPr>
        </c:title>
        <c:majorGridlines>
          <c:spPr>
            <a:ln w="3175">
              <a:solidFill/>
            </a:ln>
          </c:spPr>
        </c:majorGridlines>
        <c:delete val="0"/>
        <c:numFmt formatCode="#,##0_);[Red]\(#,##0\)" sourceLinked="0"/>
        <c:majorTickMark val="in"/>
        <c:minorTickMark val="none"/>
        <c:tickLblPos val="nextTo"/>
        <c:spPr>
          <a:ln w="3175">
            <a:solidFill>
              <a:srgbClr val="000000"/>
            </a:solidFill>
          </a:ln>
        </c:spPr>
        <c:txPr>
          <a:bodyPr/>
          <a:lstStyle/>
          <a:p>
            <a:pPr>
              <a:defRPr lang="en-US" cap="none" sz="475" b="0" i="0" u="none" baseline="0">
                <a:solidFill>
                  <a:srgbClr val="000000"/>
                </a:solidFill>
                <a:latin typeface="宋体"/>
                <a:ea typeface="宋体"/>
                <a:cs typeface="宋体"/>
              </a:defRPr>
            </a:pPr>
          </a:p>
        </c:txPr>
        <c:crossAx val="35737144"/>
        <c:crossesAt val="1"/>
        <c:crossBetween val="between"/>
        <c:dispUnits/>
        <c:minorUnit val="15061876.203341568"/>
      </c:valAx>
      <c:spPr>
        <a:solidFill>
          <a:srgbClr val="C0C0C0"/>
        </a:solidFill>
        <a:ln w="12700">
          <a:solidFill>
            <a:srgbClr val="808080"/>
          </a:solidFill>
        </a:ln>
      </c:spPr>
    </c:plotArea>
    <c:legend>
      <c:legendPos val="r"/>
      <c:layout>
        <c:manualLayout>
          <c:xMode val="edge"/>
          <c:yMode val="edge"/>
          <c:x val="0.0775"/>
          <c:y val="0.852"/>
          <c:w val="0.8685"/>
          <c:h val="0.136"/>
        </c:manualLayout>
      </c:layout>
      <c:overlay val="0"/>
      <c:spPr>
        <a:solidFill>
          <a:srgbClr val="FFFFFF"/>
        </a:solid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ln>
  </c:spPr>
  <c:txPr>
    <a:bodyPr vert="horz" rot="0"/>
    <a:lstStyle/>
    <a:p>
      <a:pPr>
        <a:defRPr lang="en-US" cap="none" sz="1125" b="0" i="0" u="none" baseline="0">
          <a:latin typeface="宋体"/>
          <a:ea typeface="宋体"/>
          <a:cs typeface="宋体"/>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宋体"/>
                <a:ea typeface="宋体"/>
                <a:cs typeface="宋体"/>
              </a:rPr>
              <a:t>材料成本对比</a:t>
            </a:r>
          </a:p>
        </c:rich>
      </c:tx>
      <c:layout/>
      <c:spPr>
        <a:noFill/>
        <a:ln w="3175">
          <a:noFill/>
        </a:ln>
      </c:spPr>
    </c:title>
    <c:plotArea>
      <c:layout>
        <c:manualLayout>
          <c:xMode val="edge"/>
          <c:yMode val="edge"/>
          <c:x val="0.12175"/>
          <c:y val="0.06425"/>
          <c:w val="0.87225"/>
          <c:h val="0.76875"/>
        </c:manualLayout>
      </c:layout>
      <c:barChart>
        <c:barDir val="col"/>
        <c:grouping val="clustered"/>
        <c:varyColors val="0"/>
        <c:ser>
          <c:idx val="0"/>
          <c:order val="0"/>
          <c:tx>
            <c:v>系统安装前年材料成本</c:v>
          </c:tx>
          <c:spPr>
            <a:solidFill>
              <a:srgbClr val="00CC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80"/>
              </a:solidFill>
              <a:ln w="3175">
                <a:solidFill/>
              </a:ln>
            </c:spPr>
          </c:dPt>
          <c:dLbls>
            <c:dLbl>
              <c:idx val="0"/>
              <c:txPr>
                <a:bodyPr vert="horz" rot="0" anchor="ctr"/>
                <a:lstStyle/>
                <a:p>
                  <a:pPr algn="ctr">
                    <a:defRPr lang="en-US" cap="none" sz="525" b="0" i="0" u="none" baseline="0">
                      <a:solidFill>
                        <a:srgbClr val="FFFFFF"/>
                      </a:solidFill>
                      <a:latin typeface="宋体"/>
                      <a:ea typeface="宋体"/>
                      <a:cs typeface="宋体"/>
                    </a:defRPr>
                  </a:pPr>
                </a:p>
              </c:txPr>
              <c:numFmt formatCode="General" sourceLinked="1"/>
              <c:spPr>
                <a:solidFill>
                  <a:srgbClr val="000000"/>
                </a:solidFill>
                <a:ln w="3175">
                  <a:solidFill/>
                </a:ln>
              </c:spPr>
              <c:showLegendKey val="0"/>
              <c:showVal val="1"/>
              <c:showBubbleSize val="0"/>
              <c:showCatName val="0"/>
              <c:showSerName val="0"/>
              <c:showPercent val="0"/>
            </c:dLbl>
            <c:numFmt formatCode="General" sourceLinked="1"/>
            <c:spPr>
              <a:solidFill>
                <a:srgbClr val="000000"/>
              </a:solidFill>
              <a:ln w="3175">
                <a:solidFill/>
              </a:ln>
              <a:effectLst>
                <a:outerShdw dist="35921" dir="2700000" algn="br">
                  <a:prstClr val="black"/>
                </a:outerShdw>
              </a:effectLst>
            </c:spPr>
            <c:txPr>
              <a:bodyPr vert="horz" rot="0" anchor="ctr"/>
              <a:lstStyle/>
              <a:p>
                <a:pPr algn="ctr">
                  <a:defRPr lang="en-US" cap="none" sz="5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'生产成本'!$B$25</c:f>
              <c:numCache/>
            </c:numRef>
          </c:val>
        </c:ser>
        <c:ser>
          <c:idx val="1"/>
          <c:order val="1"/>
          <c:tx>
            <c:v>系统安装后年材料成本</c:v>
          </c:tx>
          <c:spPr>
            <a:solidFill>
              <a:srgbClr val="0066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5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'生产成本'!$B$35</c:f>
              <c:numCache/>
            </c:numRef>
          </c:val>
        </c:ser>
        <c:axId val="9027522"/>
        <c:axId val="14138835"/>
      </c:barChart>
      <c:catAx>
        <c:axId val="9027522"/>
        <c:scaling>
          <c:orientation val="minMax"/>
        </c:scaling>
        <c:axPos val="b"/>
        <c:delete val="0"/>
        <c:numFmt formatCode="General" sourceLinked="1"/>
        <c:majorTickMark val="in"/>
        <c:minorTickMark val="none"/>
        <c:tickLblPos val="low"/>
        <c:spPr>
          <a:ln w="3175">
            <a:solidFill>
              <a:srgbClr val="000000"/>
            </a:solidFill>
          </a:ln>
        </c:spPr>
        <c:txPr>
          <a:bodyPr/>
          <a:lstStyle/>
          <a:p>
            <a:pPr>
              <a:defRPr lang="en-US" cap="none" sz="1125" b="0" i="0" u="none" baseline="0">
                <a:solidFill>
                  <a:srgbClr val="000000"/>
                </a:solidFill>
                <a:latin typeface="宋体"/>
                <a:ea typeface="宋体"/>
                <a:cs typeface="宋体"/>
              </a:defRPr>
            </a:pPr>
          </a:p>
        </c:txPr>
        <c:crossAx val="14138835"/>
        <c:crosses val="autoZero"/>
        <c:auto val="1"/>
        <c:lblOffset val="100"/>
        <c:tickLblSkip val="1"/>
        <c:noMultiLvlLbl val="0"/>
      </c:catAx>
      <c:valAx>
        <c:axId val="14138835"/>
        <c:scaling>
          <c:orientation val="minMax"/>
        </c:scaling>
        <c:axPos val="l"/>
        <c:title>
          <c:tx>
            <c:rich>
              <a:bodyPr vert="horz" rot="-5400000" anchor="ctr"/>
              <a:lstStyle/>
              <a:p>
                <a:pPr algn="ctr">
                  <a:defRPr/>
                </a:pPr>
                <a:r>
                  <a:rPr lang="en-US" cap="none" sz="400" b="0" i="0" u="none" baseline="0">
                    <a:solidFill>
                      <a:srgbClr val="000000"/>
                    </a:solidFill>
                    <a:latin typeface="宋体"/>
                    <a:ea typeface="宋体"/>
                    <a:cs typeface="宋体"/>
                  </a:rPr>
                  <a:t>￥/年</a:t>
                </a:r>
              </a:p>
            </c:rich>
          </c:tx>
          <c:layout/>
          <c:overlay val="0"/>
          <c:spPr>
            <a:noFill/>
            <a:ln w="3175">
              <a:noFill/>
            </a:ln>
          </c:spPr>
        </c:title>
        <c:majorGridlines>
          <c:spPr>
            <a:ln w="3175">
              <a:solidFill/>
            </a:ln>
          </c:spPr>
        </c:majorGridlines>
        <c:delete val="0"/>
        <c:numFmt formatCode="#,##0_);[Red]\(#,##0\)" sourceLinked="0"/>
        <c:majorTickMark val="in"/>
        <c:minorTickMark val="none"/>
        <c:tickLblPos val="nextTo"/>
        <c:spPr>
          <a:ln w="3175">
            <a:solidFill>
              <a:srgbClr val="000000"/>
            </a:solidFill>
          </a:ln>
        </c:spPr>
        <c:txPr>
          <a:bodyPr/>
          <a:lstStyle/>
          <a:p>
            <a:pPr>
              <a:defRPr lang="en-US" cap="none" sz="475" b="0" i="0" u="none" baseline="0">
                <a:solidFill>
                  <a:srgbClr val="000000"/>
                </a:solidFill>
                <a:latin typeface="宋体"/>
                <a:ea typeface="宋体"/>
                <a:cs typeface="宋体"/>
              </a:defRPr>
            </a:pPr>
          </a:p>
        </c:txPr>
        <c:crossAx val="9027522"/>
        <c:crossesAt val="1"/>
        <c:crossBetween val="between"/>
        <c:dispUnits/>
        <c:minorUnit val="120495009.62673254"/>
      </c:valAx>
      <c:spPr>
        <a:solidFill>
          <a:srgbClr val="C0C0C0"/>
        </a:solidFill>
        <a:ln w="12700">
          <a:solidFill>
            <a:srgbClr val="808080"/>
          </a:solidFill>
        </a:ln>
      </c:spPr>
    </c:plotArea>
    <c:legend>
      <c:legendPos val="r"/>
      <c:layout>
        <c:manualLayout>
          <c:xMode val="edge"/>
          <c:yMode val="edge"/>
          <c:x val="0.07875"/>
          <c:y val="0.833"/>
          <c:w val="0.86625"/>
          <c:h val="0.15925"/>
        </c:manualLayout>
      </c:layout>
      <c:overlay val="0"/>
      <c:spPr>
        <a:solidFill>
          <a:srgbClr val="FFFFFF"/>
        </a:solid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ln>
  </c:spPr>
  <c:txPr>
    <a:bodyPr vert="horz" rot="0"/>
    <a:lstStyle/>
    <a:p>
      <a:pPr>
        <a:defRPr lang="en-US" cap="none" sz="1125" b="0" i="0" u="none" baseline="0">
          <a:latin typeface="宋体"/>
          <a:ea typeface="宋体"/>
          <a:cs typeface="宋体"/>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solidFill>
                  <a:srgbClr val="000000"/>
                </a:solidFill>
                <a:latin typeface="宋体"/>
                <a:ea typeface="宋体"/>
                <a:cs typeface="宋体"/>
              </a:rPr>
              <a:t>材料固定条件下，年产量的提高</a:t>
            </a:r>
          </a:p>
        </c:rich>
      </c:tx>
      <c:layout>
        <c:manualLayout>
          <c:xMode val="factor"/>
          <c:yMode val="factor"/>
          <c:x val="0.0115"/>
          <c:y val="0.0045"/>
        </c:manualLayout>
      </c:layout>
      <c:spPr>
        <a:noFill/>
        <a:ln w="3175">
          <a:noFill/>
        </a:ln>
      </c:spPr>
    </c:title>
    <c:plotArea>
      <c:layout>
        <c:manualLayout>
          <c:xMode val="edge"/>
          <c:yMode val="edge"/>
          <c:x val="0.08525"/>
          <c:y val="0.07975"/>
          <c:w val="0.89275"/>
          <c:h val="0.77425"/>
        </c:manualLayout>
      </c:layout>
      <c:barChart>
        <c:barDir val="col"/>
        <c:grouping val="clustered"/>
        <c:varyColors val="0"/>
        <c:ser>
          <c:idx val="0"/>
          <c:order val="0"/>
          <c:tx>
            <c:v>材料固定系统安装前年产量</c:v>
          </c:tx>
          <c:spPr>
            <a:solidFill>
              <a:srgbClr val="00CC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80"/>
              </a:solidFill>
              <a:ln w="3175">
                <a:solidFill/>
              </a:ln>
            </c:spPr>
          </c:dPt>
          <c:dLbls>
            <c:dLbl>
              <c:idx val="0"/>
              <c:txPr>
                <a:bodyPr vert="horz" rot="0" anchor="ctr"/>
                <a:lstStyle/>
                <a:p>
                  <a:pPr algn="ctr">
                    <a:defRPr lang="en-US" cap="none" sz="525" b="0" i="0" u="none" baseline="0">
                      <a:solidFill>
                        <a:srgbClr val="FFFFFF"/>
                      </a:solidFill>
                      <a:latin typeface="宋体"/>
                      <a:ea typeface="宋体"/>
                      <a:cs typeface="宋体"/>
                    </a:defRPr>
                  </a:pPr>
                </a:p>
              </c:txPr>
              <c:numFmt formatCode="General" sourceLinked="1"/>
              <c:spPr>
                <a:solidFill>
                  <a:srgbClr val="000000"/>
                </a:solidFill>
                <a:ln w="3175">
                  <a:solidFill/>
                </a:ln>
              </c:spPr>
              <c:showLegendKey val="0"/>
              <c:showVal val="1"/>
              <c:showBubbleSize val="0"/>
              <c:showCatName val="0"/>
              <c:showSerName val="0"/>
              <c:showPercent val="0"/>
            </c:dLbl>
            <c:numFmt formatCode="General" sourceLinked="1"/>
            <c:spPr>
              <a:solidFill>
                <a:srgbClr val="000000"/>
              </a:solidFill>
              <a:ln w="3175">
                <a:solidFill/>
              </a:ln>
              <a:effectLst>
                <a:outerShdw dist="35921" dir="2700000" algn="br">
                  <a:prstClr val="black"/>
                </a:outerShdw>
              </a:effectLst>
            </c:spPr>
            <c:txPr>
              <a:bodyPr vert="horz" rot="0" anchor="ctr"/>
              <a:lstStyle/>
              <a:p>
                <a:pPr algn="ctr">
                  <a:defRPr lang="en-US" cap="none" sz="5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'生产成本'!$B$21</c:f>
              <c:numCache/>
            </c:numRef>
          </c:val>
        </c:ser>
        <c:ser>
          <c:idx val="1"/>
          <c:order val="1"/>
          <c:tx>
            <c:v>材料固定系统安装后年产量</c:v>
          </c:tx>
          <c:spPr>
            <a:solidFill>
              <a:srgbClr val="0066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5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'生产成本'!$B$29</c:f>
              <c:numCache/>
            </c:numRef>
          </c:val>
        </c:ser>
        <c:axId val="60140652"/>
        <c:axId val="4394957"/>
      </c:barChart>
      <c:catAx>
        <c:axId val="60140652"/>
        <c:scaling>
          <c:orientation val="minMax"/>
        </c:scaling>
        <c:axPos val="b"/>
        <c:delete val="0"/>
        <c:numFmt formatCode="General" sourceLinked="1"/>
        <c:majorTickMark val="in"/>
        <c:minorTickMark val="none"/>
        <c:tickLblPos val="low"/>
        <c:spPr>
          <a:ln w="3175">
            <a:solidFill>
              <a:srgbClr val="000000"/>
            </a:solidFill>
          </a:ln>
        </c:spPr>
        <c:txPr>
          <a:bodyPr/>
          <a:lstStyle/>
          <a:p>
            <a:pPr>
              <a:defRPr lang="en-US" cap="none" sz="1125" b="0" i="0" u="none" baseline="0">
                <a:solidFill>
                  <a:srgbClr val="000000"/>
                </a:solidFill>
                <a:latin typeface="宋体"/>
                <a:ea typeface="宋体"/>
                <a:cs typeface="宋体"/>
              </a:defRPr>
            </a:pPr>
          </a:p>
        </c:txPr>
        <c:crossAx val="4394957"/>
        <c:crosses val="autoZero"/>
        <c:auto val="1"/>
        <c:lblOffset val="100"/>
        <c:tickLblSkip val="1"/>
        <c:noMultiLvlLbl val="0"/>
      </c:catAx>
      <c:valAx>
        <c:axId val="4394957"/>
        <c:scaling>
          <c:orientation val="minMax"/>
        </c:scaling>
        <c:axPos val="l"/>
        <c:title>
          <c:tx>
            <c:rich>
              <a:bodyPr vert="horz" rot="-5400000" anchor="ctr"/>
              <a:lstStyle/>
              <a:p>
                <a:pPr algn="ctr">
                  <a:defRPr/>
                </a:pPr>
                <a:r>
                  <a:rPr lang="en-US" cap="none" sz="1125" b="0" i="0" u="none" baseline="0">
                    <a:solidFill>
                      <a:srgbClr val="000000"/>
                    </a:solidFill>
                    <a:latin typeface="宋体"/>
                    <a:ea typeface="宋体"/>
                    <a:cs typeface="宋体"/>
                  </a:rPr>
                  <a:t>m/年</a:t>
                </a:r>
              </a:p>
            </c:rich>
          </c:tx>
          <c:layout/>
          <c:overlay val="0"/>
          <c:spPr>
            <a:noFill/>
            <a:ln w="3175">
              <a:noFill/>
            </a:ln>
          </c:spPr>
        </c:title>
        <c:majorGridlines>
          <c:spPr>
            <a:ln w="3175">
              <a:solidFill/>
            </a:ln>
          </c:spPr>
        </c:majorGridlines>
        <c:delete val="0"/>
        <c:numFmt formatCode="#,##0_);[Red]\(#,##0\)" sourceLinked="0"/>
        <c:majorTickMark val="in"/>
        <c:minorTickMark val="none"/>
        <c:tickLblPos val="nextTo"/>
        <c:spPr>
          <a:ln w="3175">
            <a:solidFill>
              <a:srgbClr val="000000"/>
            </a:solidFill>
          </a:ln>
        </c:spPr>
        <c:txPr>
          <a:bodyPr/>
          <a:lstStyle/>
          <a:p>
            <a:pPr>
              <a:defRPr lang="en-US" cap="none" sz="475" b="0" i="0" u="none" baseline="0">
                <a:solidFill>
                  <a:srgbClr val="000000"/>
                </a:solidFill>
                <a:latin typeface="宋体"/>
                <a:ea typeface="宋体"/>
                <a:cs typeface="宋体"/>
              </a:defRPr>
            </a:pPr>
          </a:p>
        </c:txPr>
        <c:crossAx val="60140652"/>
        <c:crossesAt val="1"/>
        <c:crossBetween val="between"/>
        <c:dispUnits/>
        <c:minorUnit val="236210.25265043307"/>
      </c:valAx>
      <c:spPr>
        <a:solidFill>
          <a:srgbClr val="C0C0C0"/>
        </a:solidFill>
        <a:ln w="12700">
          <a:solidFill>
            <a:srgbClr val="808080"/>
          </a:solidFill>
        </a:ln>
      </c:spPr>
    </c:plotArea>
    <c:legend>
      <c:legendPos val="r"/>
      <c:layout>
        <c:manualLayout>
          <c:xMode val="edge"/>
          <c:yMode val="edge"/>
          <c:x val="0.08"/>
          <c:y val="0.8485"/>
          <c:w val="0.86375"/>
          <c:h val="0.141"/>
        </c:manualLayout>
      </c:layout>
      <c:overlay val="0"/>
      <c:spPr>
        <a:solidFill>
          <a:srgbClr val="FFFFFF"/>
        </a:solidFill>
        <a:ln w="3175">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ln>
  </c:spPr>
  <c:txPr>
    <a:bodyPr vert="horz" rot="0"/>
    <a:lstStyle/>
    <a:p>
      <a:pPr>
        <a:defRPr lang="en-US" cap="none" sz="1125"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32</xdr:row>
      <xdr:rowOff>85725</xdr:rowOff>
    </xdr:from>
    <xdr:to>
      <xdr:col>5</xdr:col>
      <xdr:colOff>676275</xdr:colOff>
      <xdr:row>45</xdr:row>
      <xdr:rowOff>19050</xdr:rowOff>
    </xdr:to>
    <xdr:graphicFrame>
      <xdr:nvGraphicFramePr>
        <xdr:cNvPr id="1" name="Chart 52"/>
        <xdr:cNvGraphicFramePr/>
      </xdr:nvGraphicFramePr>
      <xdr:xfrm>
        <a:off x="3314700" y="6438900"/>
        <a:ext cx="2733675" cy="2000250"/>
      </xdr:xfrm>
      <a:graphic>
        <a:graphicData uri="http://schemas.openxmlformats.org/drawingml/2006/chart">
          <c:chart xmlns:c="http://schemas.openxmlformats.org/drawingml/2006/chart" r:id="rId1"/>
        </a:graphicData>
      </a:graphic>
    </xdr:graphicFrame>
    <xdr:clientData/>
  </xdr:twoCellAnchor>
  <xdr:twoCellAnchor editAs="absolute">
    <xdr:from>
      <xdr:col>1</xdr:col>
      <xdr:colOff>1181100</xdr:colOff>
      <xdr:row>9</xdr:row>
      <xdr:rowOff>161925</xdr:rowOff>
    </xdr:from>
    <xdr:to>
      <xdr:col>5</xdr:col>
      <xdr:colOff>657225</xdr:colOff>
      <xdr:row>19</xdr:row>
      <xdr:rowOff>247650</xdr:rowOff>
    </xdr:to>
    <xdr:graphicFrame>
      <xdr:nvGraphicFramePr>
        <xdr:cNvPr id="2" name="Chart 53"/>
        <xdr:cNvGraphicFramePr/>
      </xdr:nvGraphicFramePr>
      <xdr:xfrm>
        <a:off x="3305175" y="2219325"/>
        <a:ext cx="2724150" cy="204787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0</xdr:row>
      <xdr:rowOff>0</xdr:rowOff>
    </xdr:from>
    <xdr:to>
      <xdr:col>5</xdr:col>
      <xdr:colOff>638175</xdr:colOff>
      <xdr:row>9</xdr:row>
      <xdr:rowOff>142875</xdr:rowOff>
    </xdr:to>
    <xdr:graphicFrame>
      <xdr:nvGraphicFramePr>
        <xdr:cNvPr id="3" name="Chart 54"/>
        <xdr:cNvGraphicFramePr/>
      </xdr:nvGraphicFramePr>
      <xdr:xfrm>
        <a:off x="3314700" y="0"/>
        <a:ext cx="2695575" cy="2200275"/>
      </xdr:xfrm>
      <a:graphic>
        <a:graphicData uri="http://schemas.openxmlformats.org/drawingml/2006/chart">
          <c:chart xmlns:c="http://schemas.openxmlformats.org/drawingml/2006/chart" r:id="rId3"/>
        </a:graphicData>
      </a:graphic>
    </xdr:graphicFrame>
    <xdr:clientData/>
  </xdr:twoCellAnchor>
  <xdr:twoCellAnchor>
    <xdr:from>
      <xdr:col>1</xdr:col>
      <xdr:colOff>1181100</xdr:colOff>
      <xdr:row>19</xdr:row>
      <xdr:rowOff>238125</xdr:rowOff>
    </xdr:from>
    <xdr:to>
      <xdr:col>5</xdr:col>
      <xdr:colOff>609600</xdr:colOff>
      <xdr:row>32</xdr:row>
      <xdr:rowOff>85725</xdr:rowOff>
    </xdr:to>
    <xdr:graphicFrame>
      <xdr:nvGraphicFramePr>
        <xdr:cNvPr id="4" name="Chart 55"/>
        <xdr:cNvGraphicFramePr/>
      </xdr:nvGraphicFramePr>
      <xdr:xfrm>
        <a:off x="3305175" y="4257675"/>
        <a:ext cx="2676525" cy="21812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9</xdr:row>
      <xdr:rowOff>152400</xdr:rowOff>
    </xdr:from>
    <xdr:to>
      <xdr:col>6</xdr:col>
      <xdr:colOff>619125</xdr:colOff>
      <xdr:row>20</xdr:row>
      <xdr:rowOff>114300</xdr:rowOff>
    </xdr:to>
    <xdr:graphicFrame>
      <xdr:nvGraphicFramePr>
        <xdr:cNvPr id="1" name="Chart 52"/>
        <xdr:cNvGraphicFramePr/>
      </xdr:nvGraphicFramePr>
      <xdr:xfrm>
        <a:off x="3171825" y="1990725"/>
        <a:ext cx="3352800" cy="21812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20</xdr:row>
      <xdr:rowOff>104775</xdr:rowOff>
    </xdr:from>
    <xdr:to>
      <xdr:col>6</xdr:col>
      <xdr:colOff>619125</xdr:colOff>
      <xdr:row>30</xdr:row>
      <xdr:rowOff>57150</xdr:rowOff>
    </xdr:to>
    <xdr:graphicFrame>
      <xdr:nvGraphicFramePr>
        <xdr:cNvPr id="2" name="Chart 53"/>
        <xdr:cNvGraphicFramePr/>
      </xdr:nvGraphicFramePr>
      <xdr:xfrm>
        <a:off x="3162300" y="4162425"/>
        <a:ext cx="3362325" cy="19621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30</xdr:row>
      <xdr:rowOff>47625</xdr:rowOff>
    </xdr:from>
    <xdr:to>
      <xdr:col>6</xdr:col>
      <xdr:colOff>628650</xdr:colOff>
      <xdr:row>45</xdr:row>
      <xdr:rowOff>0</xdr:rowOff>
    </xdr:to>
    <xdr:graphicFrame>
      <xdr:nvGraphicFramePr>
        <xdr:cNvPr id="3" name="Chart 54"/>
        <xdr:cNvGraphicFramePr/>
      </xdr:nvGraphicFramePr>
      <xdr:xfrm>
        <a:off x="3162300" y="6115050"/>
        <a:ext cx="3371850" cy="22098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B46"/>
  <sheetViews>
    <sheetView workbookViewId="0" topLeftCell="A1">
      <selection activeCell="B5" sqref="B5"/>
    </sheetView>
  </sheetViews>
  <sheetFormatPr defaultColWidth="9.00390625" defaultRowHeight="14.25"/>
  <cols>
    <col min="1" max="1" width="27.875" style="0" customWidth="1"/>
    <col min="2" max="2" width="15.625" style="0" customWidth="1"/>
  </cols>
  <sheetData>
    <row r="1" spans="1:2" ht="26.25" customHeight="1">
      <c r="A1" s="47" t="s">
        <v>0</v>
      </c>
      <c r="B1" s="48"/>
    </row>
    <row r="2" spans="1:2" ht="16.5">
      <c r="A2" s="57"/>
      <c r="B2" s="57"/>
    </row>
    <row r="3" spans="1:2" ht="20.25">
      <c r="A3" s="20" t="s">
        <v>1</v>
      </c>
      <c r="B3" s="50"/>
    </row>
    <row r="4" spans="1:2" ht="18.75">
      <c r="A4" s="51" t="s">
        <v>2</v>
      </c>
      <c r="B4" s="98" t="s">
        <v>3</v>
      </c>
    </row>
    <row r="5" spans="1:2" ht="14.25">
      <c r="A5" s="53" t="s">
        <v>4</v>
      </c>
      <c r="B5" s="54" t="s">
        <v>5</v>
      </c>
    </row>
    <row r="6" spans="1:2" ht="14.25">
      <c r="A6" s="55" t="s">
        <v>6</v>
      </c>
      <c r="B6" s="99" t="s">
        <v>7</v>
      </c>
    </row>
    <row r="7" spans="1:2" ht="16.5">
      <c r="A7" s="57"/>
      <c r="B7" s="57"/>
    </row>
    <row r="8" spans="1:2" ht="20.25">
      <c r="A8" s="26" t="s">
        <v>8</v>
      </c>
      <c r="B8" s="58"/>
    </row>
    <row r="9" spans="1:2" ht="15">
      <c r="A9" s="59" t="s">
        <v>9</v>
      </c>
      <c r="B9" s="100">
        <v>1</v>
      </c>
    </row>
    <row r="10" spans="1:2" ht="15">
      <c r="A10" s="59" t="s">
        <v>10</v>
      </c>
      <c r="B10" s="100">
        <v>240</v>
      </c>
    </row>
    <row r="11" spans="1:2" ht="15">
      <c r="A11" s="59" t="s">
        <v>11</v>
      </c>
      <c r="B11" s="100">
        <v>0.5</v>
      </c>
    </row>
    <row r="12" spans="1:2" ht="15">
      <c r="A12" s="59" t="s">
        <v>12</v>
      </c>
      <c r="B12" s="100">
        <v>1.4</v>
      </c>
    </row>
    <row r="13" spans="1:2" ht="15">
      <c r="A13" s="59" t="s">
        <v>13</v>
      </c>
      <c r="B13" s="100">
        <v>950</v>
      </c>
    </row>
    <row r="14" spans="1:2" ht="15">
      <c r="A14" s="59" t="s">
        <v>14</v>
      </c>
      <c r="B14" s="101">
        <v>150</v>
      </c>
    </row>
    <row r="15" spans="1:2" ht="15">
      <c r="A15" s="59" t="s">
        <v>15</v>
      </c>
      <c r="B15" s="102">
        <v>9</v>
      </c>
    </row>
    <row r="16" spans="1:2" ht="15">
      <c r="A16" s="59" t="s">
        <v>16</v>
      </c>
      <c r="B16" s="103">
        <v>14</v>
      </c>
    </row>
    <row r="17" spans="1:2" ht="15">
      <c r="A17" s="59" t="s">
        <v>17</v>
      </c>
      <c r="B17" s="104">
        <v>200</v>
      </c>
    </row>
    <row r="18" spans="1:2" ht="15">
      <c r="A18" s="59" t="s">
        <v>18</v>
      </c>
      <c r="B18" s="104">
        <v>11.9</v>
      </c>
    </row>
    <row r="19" spans="1:2" ht="19.5">
      <c r="A19" s="57"/>
      <c r="B19" s="105"/>
    </row>
    <row r="20" spans="1:2" ht="20.25">
      <c r="A20" s="26" t="s">
        <v>19</v>
      </c>
      <c r="B20" s="58"/>
    </row>
    <row r="21" spans="1:2" ht="15">
      <c r="A21" s="59" t="s">
        <v>20</v>
      </c>
      <c r="B21" s="106">
        <v>6</v>
      </c>
    </row>
    <row r="22" spans="1:2" s="96" customFormat="1" ht="12">
      <c r="A22" s="107" t="s">
        <v>21</v>
      </c>
      <c r="B22" s="108">
        <f>B21*B9*B10*B11</f>
        <v>720</v>
      </c>
    </row>
    <row r="23" spans="1:2" s="96" customFormat="1" ht="12">
      <c r="A23" s="107" t="s">
        <v>22</v>
      </c>
      <c r="B23" s="109">
        <f>B39*B15</f>
        <v>43289.66657367268</v>
      </c>
    </row>
    <row r="24" spans="1:2" s="96" customFormat="1" ht="12">
      <c r="A24" s="107" t="s">
        <v>23</v>
      </c>
      <c r="B24" s="110">
        <f>B21*B9*B10*(1/60)</f>
        <v>24</v>
      </c>
    </row>
    <row r="25" spans="1:2" s="96" customFormat="1" ht="12">
      <c r="A25" s="107" t="s">
        <v>24</v>
      </c>
      <c r="B25" s="109">
        <f>B9*B10*B21*B14*(1/60)</f>
        <v>3600</v>
      </c>
    </row>
    <row r="26" spans="1:2" ht="16.5">
      <c r="A26" s="68"/>
      <c r="B26" s="16"/>
    </row>
    <row r="27" spans="1:2" ht="20.25">
      <c r="A27" s="26" t="s">
        <v>25</v>
      </c>
      <c r="B27" s="58"/>
    </row>
    <row r="28" spans="1:2" s="97" customFormat="1" ht="12.75">
      <c r="A28" s="59" t="s">
        <v>20</v>
      </c>
      <c r="B28" s="111">
        <v>2</v>
      </c>
    </row>
    <row r="29" spans="1:2" s="97" customFormat="1" ht="12.75">
      <c r="A29" s="28" t="s">
        <v>26</v>
      </c>
      <c r="B29" s="112">
        <f>B28*B9*B10*B11</f>
        <v>240</v>
      </c>
    </row>
    <row r="30" spans="1:2" s="97" customFormat="1" ht="12.75">
      <c r="A30" s="28" t="s">
        <v>22</v>
      </c>
      <c r="B30" s="113">
        <f>B40*B15</f>
        <v>14429.888857890894</v>
      </c>
    </row>
    <row r="31" spans="1:2" s="97" customFormat="1" ht="12.75">
      <c r="A31" s="28" t="s">
        <v>23</v>
      </c>
      <c r="B31" s="114">
        <f>B28*B9*B10*(1/60)</f>
        <v>8</v>
      </c>
    </row>
    <row r="32" spans="1:2" s="97" customFormat="1" ht="12.75">
      <c r="A32" s="28" t="s">
        <v>24</v>
      </c>
      <c r="B32" s="113">
        <f>B9*B10*B28*B14*(1/60)</f>
        <v>1200</v>
      </c>
    </row>
    <row r="33" spans="1:2" ht="21.75" customHeight="1">
      <c r="A33" s="68"/>
      <c r="B33" s="16"/>
    </row>
    <row r="34" spans="1:2" ht="20.25">
      <c r="A34" s="26" t="s">
        <v>27</v>
      </c>
      <c r="B34" s="115"/>
    </row>
    <row r="35" spans="1:2" s="96" customFormat="1" ht="12.75">
      <c r="A35" s="28" t="s">
        <v>28</v>
      </c>
      <c r="B35" s="116">
        <v>20</v>
      </c>
    </row>
    <row r="36" spans="1:2" s="96" customFormat="1" ht="12.75">
      <c r="A36" s="28" t="s">
        <v>29</v>
      </c>
      <c r="B36" s="117">
        <f>B22-B29</f>
        <v>480</v>
      </c>
    </row>
    <row r="37" spans="1:2" s="96" customFormat="1" ht="12.75">
      <c r="A37" s="28" t="s">
        <v>30</v>
      </c>
      <c r="B37" s="90">
        <f>(B21-B28)*B9*B10*B12</f>
        <v>1344</v>
      </c>
    </row>
    <row r="38" spans="1:2" ht="23.25" customHeight="1">
      <c r="A38" s="118"/>
      <c r="B38" s="119"/>
    </row>
    <row r="39" spans="1:2" ht="18" customHeight="1" hidden="1">
      <c r="A39" s="81" t="s">
        <v>31</v>
      </c>
      <c r="B39" s="120">
        <f>PI()*((B17/2000)^2-(B17/2000-B18/1000)^2)*B22*B13</f>
        <v>4809.962952630298</v>
      </c>
    </row>
    <row r="40" spans="1:2" ht="18.75" customHeight="1" hidden="1">
      <c r="A40" s="81" t="s">
        <v>31</v>
      </c>
      <c r="B40" s="120">
        <f>PI()*((B17/2000)^2-(B17/2000-B18/1000)^2)*B29*B13</f>
        <v>1603.3209842100994</v>
      </c>
    </row>
    <row r="41" spans="1:2" ht="0.75" customHeight="1">
      <c r="A41" s="88"/>
      <c r="B41" s="121"/>
    </row>
    <row r="42" spans="1:2" ht="20.25">
      <c r="A42" s="20" t="s">
        <v>32</v>
      </c>
      <c r="B42" s="122"/>
    </row>
    <row r="43" spans="1:2" s="96" customFormat="1" ht="12.75">
      <c r="A43" s="123" t="s">
        <v>33</v>
      </c>
      <c r="B43" s="124">
        <f>B35*B14</f>
        <v>3000</v>
      </c>
    </row>
    <row r="44" spans="1:2" s="96" customFormat="1" ht="12.75">
      <c r="A44" s="93" t="s">
        <v>34</v>
      </c>
      <c r="B44" s="125">
        <f>(B39-B40)*B15</f>
        <v>28859.777715781784</v>
      </c>
    </row>
    <row r="45" spans="1:2" s="96" customFormat="1" ht="12.75" customHeight="1">
      <c r="A45" s="93" t="s">
        <v>35</v>
      </c>
      <c r="B45" s="95">
        <f>B37*B16</f>
        <v>18816</v>
      </c>
    </row>
    <row r="46" spans="1:2" ht="14.25">
      <c r="A46" s="19"/>
      <c r="B46" s="19"/>
    </row>
  </sheetData>
  <sheetProtection/>
  <mergeCells count="7">
    <mergeCell ref="A1:B1"/>
    <mergeCell ref="A3:B3"/>
    <mergeCell ref="A8:B8"/>
    <mergeCell ref="A20:B20"/>
    <mergeCell ref="A27:B27"/>
    <mergeCell ref="A34:B34"/>
    <mergeCell ref="A42:B42"/>
  </mergeCells>
  <printOptions horizontalCentered="1"/>
  <pageMargins left="0.68" right="0.44" top="0.8899999999999999" bottom="0.9842519685039371" header="0.5118110236220472" footer="0.5118110236220472"/>
  <pageSetup horizontalDpi="600" verticalDpi="600"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B45"/>
  <sheetViews>
    <sheetView tabSelected="1" workbookViewId="0" topLeftCell="A1">
      <selection activeCell="K9" sqref="K9"/>
    </sheetView>
  </sheetViews>
  <sheetFormatPr defaultColWidth="9.00390625" defaultRowHeight="14.25"/>
  <cols>
    <col min="1" max="1" width="28.375" style="16" customWidth="1"/>
    <col min="2" max="2" width="13.125" style="16" customWidth="1"/>
  </cols>
  <sheetData>
    <row r="1" spans="1:2" ht="25.5">
      <c r="A1" s="47" t="s">
        <v>36</v>
      </c>
      <c r="B1" s="48"/>
    </row>
    <row r="2" spans="1:2" ht="15" hidden="1">
      <c r="A2" s="49"/>
      <c r="B2" s="49"/>
    </row>
    <row r="3" spans="1:2" ht="20.25">
      <c r="A3" s="20" t="s">
        <v>1</v>
      </c>
      <c r="B3" s="50"/>
    </row>
    <row r="4" spans="1:2" ht="18.75">
      <c r="A4" s="51" t="s">
        <v>2</v>
      </c>
      <c r="B4" s="52" t="s">
        <v>3</v>
      </c>
    </row>
    <row r="5" spans="1:2" ht="14.25">
      <c r="A5" s="53" t="s">
        <v>4</v>
      </c>
      <c r="B5" s="54" t="s">
        <v>5</v>
      </c>
    </row>
    <row r="6" spans="1:2" ht="14.25">
      <c r="A6" s="55" t="s">
        <v>6</v>
      </c>
      <c r="B6" s="56" t="s">
        <v>7</v>
      </c>
    </row>
    <row r="7" spans="1:2" ht="16.5">
      <c r="A7" s="57"/>
      <c r="B7" s="57"/>
    </row>
    <row r="8" spans="1:2" ht="20.25">
      <c r="A8" s="26" t="s">
        <v>37</v>
      </c>
      <c r="B8" s="58"/>
    </row>
    <row r="9" spans="1:2" ht="15">
      <c r="A9" s="59" t="s">
        <v>38</v>
      </c>
      <c r="B9" s="60">
        <v>400</v>
      </c>
    </row>
    <row r="10" spans="1:2" ht="15">
      <c r="A10" s="61" t="s">
        <v>39</v>
      </c>
      <c r="B10" s="62">
        <v>1</v>
      </c>
    </row>
    <row r="11" spans="1:2" ht="15">
      <c r="A11" s="63" t="s">
        <v>40</v>
      </c>
      <c r="B11" s="64">
        <v>3.6</v>
      </c>
    </row>
    <row r="12" spans="1:2" ht="15">
      <c r="A12" s="61" t="s">
        <v>41</v>
      </c>
      <c r="B12" s="62">
        <v>23.7</v>
      </c>
    </row>
    <row r="13" spans="1:2" ht="15">
      <c r="A13" s="61" t="s">
        <v>42</v>
      </c>
      <c r="B13" s="62">
        <v>2</v>
      </c>
    </row>
    <row r="14" spans="1:2" ht="15">
      <c r="A14" s="63" t="s">
        <v>43</v>
      </c>
      <c r="B14" s="64">
        <v>4.7</v>
      </c>
    </row>
    <row r="15" spans="1:2" ht="15">
      <c r="A15" s="28" t="s">
        <v>44</v>
      </c>
      <c r="B15" s="65">
        <v>950</v>
      </c>
    </row>
    <row r="16" spans="1:2" ht="15">
      <c r="A16" s="28" t="s">
        <v>45</v>
      </c>
      <c r="B16" s="66">
        <v>8.5</v>
      </c>
    </row>
    <row r="17" spans="1:2" ht="15">
      <c r="A17" s="28" t="s">
        <v>46</v>
      </c>
      <c r="B17" s="67">
        <v>13.5</v>
      </c>
    </row>
    <row r="18" spans="1:2" ht="19.5">
      <c r="A18" s="68"/>
      <c r="B18" s="69"/>
    </row>
    <row r="19" spans="1:2" ht="20.25">
      <c r="A19" s="26" t="s">
        <v>19</v>
      </c>
      <c r="B19" s="26"/>
    </row>
    <row r="20" spans="1:2" ht="15">
      <c r="A20" s="63" t="s">
        <v>47</v>
      </c>
      <c r="B20" s="70">
        <v>0.99</v>
      </c>
    </row>
    <row r="21" spans="1:2" ht="14.25">
      <c r="A21" s="59" t="s">
        <v>48</v>
      </c>
      <c r="B21" s="71">
        <f>'开机成本'!B12*'开机成本'!B10*24*60</f>
        <v>483840</v>
      </c>
    </row>
    <row r="22" spans="1:2" ht="15">
      <c r="A22" s="72" t="s">
        <v>49</v>
      </c>
      <c r="B22" s="73">
        <v>200.8</v>
      </c>
    </row>
    <row r="23" spans="1:2" ht="15">
      <c r="A23" s="28" t="s">
        <v>50</v>
      </c>
      <c r="B23" s="74">
        <v>13</v>
      </c>
    </row>
    <row r="24" spans="1:2" ht="15">
      <c r="A24" s="72" t="s">
        <v>51</v>
      </c>
      <c r="B24" s="75">
        <f>PI()*(B22-B23)*B23*B21*B15/1000000</f>
        <v>3525446.980782921</v>
      </c>
    </row>
    <row r="25" spans="1:2" ht="15">
      <c r="A25" s="72" t="s">
        <v>52</v>
      </c>
      <c r="B25" s="76">
        <f>B16*B24</f>
        <v>29966299.336654827</v>
      </c>
    </row>
    <row r="26" spans="1:2" ht="19.5">
      <c r="A26" s="77"/>
      <c r="B26" s="78"/>
    </row>
    <row r="27" spans="1:2" ht="20.25">
      <c r="A27" s="26" t="s">
        <v>25</v>
      </c>
      <c r="B27" s="26"/>
    </row>
    <row r="28" spans="1:2" ht="15">
      <c r="A28" s="59" t="s">
        <v>53</v>
      </c>
      <c r="B28" s="79">
        <v>0.96</v>
      </c>
    </row>
    <row r="29" spans="1:2" ht="14.25">
      <c r="A29" s="28" t="s">
        <v>54</v>
      </c>
      <c r="B29" s="71">
        <f>'开机成本'!B12*'开机成本'!B10*24*60+'开机成本'!B22</f>
        <v>484560</v>
      </c>
    </row>
    <row r="30" spans="1:2" ht="15">
      <c r="A30" s="28" t="s">
        <v>55</v>
      </c>
      <c r="B30" s="80">
        <v>200.8</v>
      </c>
    </row>
    <row r="31" spans="1:2" ht="14.25" customHeight="1">
      <c r="A31" s="28" t="s">
        <v>56</v>
      </c>
      <c r="B31" s="80">
        <v>12.3</v>
      </c>
    </row>
    <row r="32" spans="1:2" ht="14.25" hidden="1">
      <c r="A32" s="81" t="s">
        <v>57</v>
      </c>
      <c r="B32" s="82">
        <f>B31/B28</f>
        <v>12.812500000000002</v>
      </c>
    </row>
    <row r="33" spans="1:2" ht="14.25" hidden="1">
      <c r="A33" s="81" t="s">
        <v>58</v>
      </c>
      <c r="B33" s="82">
        <f>B30-(B31+B32)</f>
        <v>175.6875</v>
      </c>
    </row>
    <row r="34" spans="1:2" ht="15">
      <c r="A34" s="28" t="s">
        <v>59</v>
      </c>
      <c r="B34" s="83">
        <f>PI()*(B30-B31)*B31*B21*B15/1000000</f>
        <v>3348048.290855346</v>
      </c>
    </row>
    <row r="35" spans="1:2" ht="15">
      <c r="A35" s="28" t="s">
        <v>60</v>
      </c>
      <c r="B35" s="84">
        <f>B16*B34</f>
        <v>28458410.47227044</v>
      </c>
    </row>
    <row r="36" spans="1:2" ht="14.25" hidden="1">
      <c r="A36" s="85"/>
      <c r="B36" s="86"/>
    </row>
    <row r="37" spans="1:2" ht="14.25" hidden="1">
      <c r="A37" s="81" t="s">
        <v>61</v>
      </c>
      <c r="B37" s="87">
        <f>B34/(B21*B15)</f>
        <v>0.0072839396469806155</v>
      </c>
    </row>
    <row r="38" spans="1:2" ht="15" customHeight="1">
      <c r="A38" s="88"/>
      <c r="B38" s="88"/>
    </row>
    <row r="39" spans="1:2" ht="20.25">
      <c r="A39" s="26" t="s">
        <v>62</v>
      </c>
      <c r="B39" s="26"/>
    </row>
    <row r="40" spans="1:2" ht="15">
      <c r="A40" s="28" t="s">
        <v>63</v>
      </c>
      <c r="B40" s="89">
        <f>B24-B34</f>
        <v>177398.68992757518</v>
      </c>
    </row>
    <row r="41" spans="1:2" ht="15">
      <c r="A41" s="28" t="s">
        <v>64</v>
      </c>
      <c r="B41" s="90">
        <f>(B24/(B37*B15))-B21</f>
        <v>25636.602186711505</v>
      </c>
    </row>
    <row r="42" spans="1:2" ht="18" customHeight="1">
      <c r="A42" s="68"/>
      <c r="B42" s="91"/>
    </row>
    <row r="43" spans="1:2" ht="20.25">
      <c r="A43" s="92" t="s">
        <v>32</v>
      </c>
      <c r="B43" s="92"/>
    </row>
    <row r="44" spans="1:2" ht="15">
      <c r="A44" s="93" t="s">
        <v>65</v>
      </c>
      <c r="B44" s="94">
        <f>B40*B16</f>
        <v>1507888.864384389</v>
      </c>
    </row>
    <row r="45" spans="1:2" ht="15">
      <c r="A45" s="93" t="s">
        <v>66</v>
      </c>
      <c r="B45" s="95">
        <f>B41*B17</f>
        <v>346094.1295206053</v>
      </c>
    </row>
    <row r="46" ht="14.25"/>
    <row r="47" ht="14.25"/>
    <row r="48" ht="14.25"/>
    <row r="49" ht="14.25"/>
    <row r="51" ht="14.25"/>
    <row r="52" ht="14.25"/>
    <row r="54" ht="14.25"/>
    <row r="55" ht="14.25"/>
    <row r="57" ht="14.25"/>
    <row r="58" ht="14.25"/>
    <row r="60" ht="14.25"/>
    <row r="62" ht="14.25"/>
    <row r="64" ht="14.25"/>
    <row r="65" ht="14.25"/>
    <row r="66" ht="14.25"/>
  </sheetData>
  <sheetProtection/>
  <mergeCells count="7">
    <mergeCell ref="A1:B1"/>
    <mergeCell ref="A3:B3"/>
    <mergeCell ref="A8:B8"/>
    <mergeCell ref="A19:B19"/>
    <mergeCell ref="A27:B27"/>
    <mergeCell ref="A39:B39"/>
    <mergeCell ref="A43:B43"/>
  </mergeCells>
  <printOptions/>
  <pageMargins left="0.62" right="0.38" top="1" bottom="0.8" header="0.5" footer="0.5"/>
  <pageSetup horizontalDpi="600" verticalDpi="600" orientation="portrait" paperSize="9"/>
  <drawing r:id="rId4"/>
  <legacyDrawing r:id="rId3"/>
  <oleObjects>
    <oleObject progId="Paint.Picture" shapeId="39" r:id="rId2"/>
  </oleObjects>
</worksheet>
</file>

<file path=xl/worksheets/sheet3.xml><?xml version="1.0" encoding="utf-8"?>
<worksheet xmlns="http://schemas.openxmlformats.org/spreadsheetml/2006/main" xmlns:r="http://schemas.openxmlformats.org/officeDocument/2006/relationships">
  <dimension ref="A1:B34"/>
  <sheetViews>
    <sheetView workbookViewId="0" topLeftCell="A25">
      <selection activeCell="D6" sqref="D6"/>
    </sheetView>
  </sheetViews>
  <sheetFormatPr defaultColWidth="9.00390625" defaultRowHeight="14.25"/>
  <cols>
    <col min="1" max="1" width="53.00390625" style="16" customWidth="1"/>
    <col min="2" max="2" width="20.625" style="16" customWidth="1"/>
    <col min="3" max="16384" width="9.00390625" style="16" customWidth="1"/>
  </cols>
  <sheetData>
    <row r="1" spans="1:2" ht="30.75" customHeight="1">
      <c r="A1" s="17" t="s">
        <v>67</v>
      </c>
      <c r="B1" s="18"/>
    </row>
    <row r="2" spans="1:2" ht="18.75" customHeight="1">
      <c r="A2" s="19"/>
      <c r="B2" s="19"/>
    </row>
    <row r="3" spans="1:2" ht="21.75" customHeight="1">
      <c r="A3" s="20" t="s">
        <v>68</v>
      </c>
      <c r="B3" s="21"/>
    </row>
    <row r="4" spans="1:2" ht="25.5" customHeight="1">
      <c r="A4" s="22"/>
      <c r="B4" s="23"/>
    </row>
    <row r="5" spans="1:2" ht="14.25" customHeight="1">
      <c r="A5" s="19"/>
      <c r="B5" s="19"/>
    </row>
    <row r="6" spans="1:2" ht="21.75" customHeight="1">
      <c r="A6" s="20" t="s">
        <v>69</v>
      </c>
      <c r="B6" s="21"/>
    </row>
    <row r="7" spans="1:2" ht="25.5" customHeight="1">
      <c r="A7" s="24"/>
      <c r="B7" s="25"/>
    </row>
    <row r="8" spans="1:2" ht="21.75" customHeight="1">
      <c r="A8" s="19"/>
      <c r="B8" s="19"/>
    </row>
    <row r="9" spans="1:2" ht="21.75" customHeight="1">
      <c r="A9" s="26" t="s">
        <v>70</v>
      </c>
      <c r="B9" s="27"/>
    </row>
    <row r="10" spans="1:2" ht="21.75" customHeight="1">
      <c r="A10" s="28" t="s">
        <v>71</v>
      </c>
      <c r="B10" s="29">
        <f>'开机成本'!B43</f>
        <v>3000</v>
      </c>
    </row>
    <row r="11" spans="1:2" ht="21.75" customHeight="1">
      <c r="A11" s="30"/>
      <c r="B11" s="31"/>
    </row>
    <row r="12" spans="1:2" ht="21.75" customHeight="1">
      <c r="A12" s="26" t="s">
        <v>72</v>
      </c>
      <c r="B12" s="27"/>
    </row>
    <row r="13" spans="1:2" ht="21.75" customHeight="1">
      <c r="A13" s="28" t="s">
        <v>73</v>
      </c>
      <c r="B13" s="32">
        <f>'开机成本'!B44</f>
        <v>28859.777715781784</v>
      </c>
    </row>
    <row r="14" spans="1:2" ht="21.75" customHeight="1">
      <c r="A14" s="28" t="s">
        <v>74</v>
      </c>
      <c r="B14" s="33">
        <f>'生产成本'!B44</f>
        <v>1507888.864384389</v>
      </c>
    </row>
    <row r="15" spans="1:2" ht="21.75" customHeight="1">
      <c r="A15" s="34" t="s">
        <v>75</v>
      </c>
      <c r="B15" s="35">
        <f>B13+B14</f>
        <v>1536748.6421001707</v>
      </c>
    </row>
    <row r="16" spans="1:2" ht="21.75" customHeight="1">
      <c r="A16" s="36"/>
      <c r="B16" s="37"/>
    </row>
    <row r="17" spans="1:2" ht="21.75" customHeight="1">
      <c r="A17" s="26" t="s">
        <v>76</v>
      </c>
      <c r="B17" s="27"/>
    </row>
    <row r="18" spans="1:2" ht="21.75" customHeight="1">
      <c r="A18" s="28" t="s">
        <v>77</v>
      </c>
      <c r="B18" s="38">
        <f>'开机成本'!B45</f>
        <v>18816</v>
      </c>
    </row>
    <row r="19" spans="1:2" ht="21.75" customHeight="1">
      <c r="A19" s="28" t="s">
        <v>78</v>
      </c>
      <c r="B19" s="38">
        <f>'生产成本'!B45</f>
        <v>346094.1295206053</v>
      </c>
    </row>
    <row r="20" spans="1:2" ht="21.75" customHeight="1">
      <c r="A20" s="39" t="s">
        <v>79</v>
      </c>
      <c r="B20" s="40">
        <f>B18+B19</f>
        <v>364910.1295206053</v>
      </c>
    </row>
    <row r="21" spans="1:2" ht="21.75" customHeight="1">
      <c r="A21" s="41"/>
      <c r="B21" s="42"/>
    </row>
    <row r="22" spans="1:2" s="15" customFormat="1" ht="21.75" customHeight="1">
      <c r="A22" s="26" t="s">
        <v>80</v>
      </c>
      <c r="B22" s="27"/>
    </row>
    <row r="23" spans="1:2" ht="21.75" customHeight="1">
      <c r="A23" s="43" t="s">
        <v>81</v>
      </c>
      <c r="B23" s="44">
        <v>560000</v>
      </c>
    </row>
    <row r="24" spans="1:2" ht="21.75" customHeight="1">
      <c r="A24" s="39" t="s">
        <v>82</v>
      </c>
      <c r="B24" s="45">
        <f>(B23/(B10+B15))*12</f>
        <v>4.364348710081746</v>
      </c>
    </row>
    <row r="25" spans="1:2" ht="21.75" customHeight="1">
      <c r="A25" s="39" t="s">
        <v>83</v>
      </c>
      <c r="B25" s="45">
        <f>(B23/B20)*12</f>
        <v>18.415493175890433</v>
      </c>
    </row>
    <row r="26" spans="1:2" ht="14.25">
      <c r="A26" s="46"/>
      <c r="B26" s="46"/>
    </row>
    <row r="27" spans="1:2" ht="14.25">
      <c r="A27" s="46"/>
      <c r="B27" s="46"/>
    </row>
    <row r="28" spans="1:2" ht="14.25">
      <c r="A28" s="46"/>
      <c r="B28" s="46"/>
    </row>
    <row r="29" spans="1:2" ht="14.25">
      <c r="A29" s="46"/>
      <c r="B29" s="46"/>
    </row>
    <row r="30" spans="1:2" ht="14.25">
      <c r="A30" s="46"/>
      <c r="B30" s="46"/>
    </row>
    <row r="31" spans="1:2" ht="14.25">
      <c r="A31" s="46"/>
      <c r="B31" s="46"/>
    </row>
    <row r="32" spans="1:2" ht="14.25">
      <c r="A32" s="46"/>
      <c r="B32" s="46"/>
    </row>
    <row r="33" spans="1:2" ht="14.25">
      <c r="A33" s="46"/>
      <c r="B33" s="46"/>
    </row>
    <row r="34" spans="1:2" ht="14.25">
      <c r="A34" s="46"/>
      <c r="B34" s="46"/>
    </row>
  </sheetData>
  <sheetProtection/>
  <mergeCells count="9">
    <mergeCell ref="A1:B1"/>
    <mergeCell ref="A3:B3"/>
    <mergeCell ref="A4:B4"/>
    <mergeCell ref="A6:B6"/>
    <mergeCell ref="A7:B7"/>
    <mergeCell ref="A9:B9"/>
    <mergeCell ref="A12:B12"/>
    <mergeCell ref="A17:B17"/>
    <mergeCell ref="A22:B22"/>
  </mergeCells>
  <printOptions/>
  <pageMargins left="0.75" right="0.75" top="1" bottom="1" header="0.5" footer="0.5"/>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D42"/>
  <sheetViews>
    <sheetView workbookViewId="0" topLeftCell="A1">
      <selection activeCell="E35" sqref="E33:E35"/>
    </sheetView>
  </sheetViews>
  <sheetFormatPr defaultColWidth="9.00390625" defaultRowHeight="14.25"/>
  <cols>
    <col min="1" max="1" width="16.625" style="0" customWidth="1"/>
    <col min="2" max="2" width="20.625" style="0" customWidth="1"/>
    <col min="3" max="3" width="16.625" style="0" customWidth="1"/>
    <col min="4" max="4" width="20.625" style="0" customWidth="1"/>
  </cols>
  <sheetData>
    <row r="1" spans="1:4" ht="31.5" customHeight="1">
      <c r="A1" s="1" t="s">
        <v>84</v>
      </c>
      <c r="B1" s="2"/>
      <c r="C1" s="2"/>
      <c r="D1" s="2"/>
    </row>
    <row r="2" spans="1:4" ht="14.25">
      <c r="A2" s="3"/>
      <c r="B2" s="3"/>
      <c r="C2" s="3"/>
      <c r="D2" s="3"/>
    </row>
    <row r="3" spans="1:4" ht="16.5" customHeight="1">
      <c r="A3" s="3"/>
      <c r="B3" s="3"/>
      <c r="C3" s="3"/>
      <c r="D3" s="3"/>
    </row>
    <row r="4" spans="1:4" ht="33" customHeight="1">
      <c r="A4" s="4" t="s">
        <v>85</v>
      </c>
      <c r="B4" s="4"/>
      <c r="C4" s="4"/>
      <c r="D4" s="4"/>
    </row>
    <row r="5" spans="1:4" ht="14.25">
      <c r="A5" s="5"/>
      <c r="B5" s="5"/>
      <c r="C5" s="5"/>
      <c r="D5" s="5"/>
    </row>
    <row r="6" spans="1:4" ht="11.25" customHeight="1">
      <c r="A6" s="5"/>
      <c r="B6" s="5"/>
      <c r="C6" s="5"/>
      <c r="D6" s="5"/>
    </row>
    <row r="7" spans="1:4" ht="15.75" customHeight="1">
      <c r="A7" s="6" t="s">
        <v>86</v>
      </c>
      <c r="B7" s="7"/>
      <c r="C7" s="8" t="s">
        <v>87</v>
      </c>
      <c r="D7" s="9"/>
    </row>
    <row r="8" spans="1:4" ht="15.75" customHeight="1">
      <c r="A8" s="10" t="s">
        <v>88</v>
      </c>
      <c r="B8" s="10"/>
      <c r="C8" s="11" t="s">
        <v>89</v>
      </c>
      <c r="D8" s="11"/>
    </row>
    <row r="9" spans="1:4" ht="15.75" customHeight="1">
      <c r="A9" s="10" t="s">
        <v>90</v>
      </c>
      <c r="B9" s="10"/>
      <c r="C9" s="11" t="s">
        <v>91</v>
      </c>
      <c r="D9" s="11"/>
    </row>
    <row r="10" spans="1:4" ht="15.75" customHeight="1">
      <c r="A10" s="5"/>
      <c r="B10" s="12"/>
      <c r="C10" s="5"/>
      <c r="D10" s="5"/>
    </row>
    <row r="11" spans="1:4" ht="15.75" customHeight="1">
      <c r="A11" s="6" t="s">
        <v>92</v>
      </c>
      <c r="B11" s="9"/>
      <c r="C11" s="8" t="s">
        <v>93</v>
      </c>
      <c r="D11" s="9"/>
    </row>
    <row r="12" spans="1:4" ht="15.75" customHeight="1">
      <c r="A12" s="11" t="s">
        <v>94</v>
      </c>
      <c r="B12" s="11"/>
      <c r="C12" s="11" t="s">
        <v>95</v>
      </c>
      <c r="D12" s="11"/>
    </row>
    <row r="13" spans="1:4" ht="15.75" customHeight="1">
      <c r="A13" s="11" t="s">
        <v>96</v>
      </c>
      <c r="B13" s="11"/>
      <c r="C13" s="11" t="s">
        <v>97</v>
      </c>
      <c r="D13" s="11"/>
    </row>
    <row r="14" spans="1:4" ht="15.75" customHeight="1">
      <c r="A14" s="5"/>
      <c r="B14" s="13"/>
      <c r="C14" s="5"/>
      <c r="D14" s="5"/>
    </row>
    <row r="15" spans="1:3" ht="15.75" customHeight="1">
      <c r="A15" s="6" t="s">
        <v>98</v>
      </c>
      <c r="B15" s="9"/>
      <c r="C15" s="8" t="s">
        <v>99</v>
      </c>
    </row>
    <row r="16" spans="1:4" ht="15.75" customHeight="1">
      <c r="A16" s="10" t="s">
        <v>100</v>
      </c>
      <c r="B16" s="10"/>
      <c r="C16" s="11" t="s">
        <v>101</v>
      </c>
      <c r="D16" s="11"/>
    </row>
    <row r="17" spans="1:4" ht="15.75" customHeight="1">
      <c r="A17" s="10" t="s">
        <v>102</v>
      </c>
      <c r="B17" s="10"/>
      <c r="C17" s="5"/>
      <c r="D17" s="13" t="s">
        <v>103</v>
      </c>
    </row>
    <row r="18" spans="1:4" ht="15.75" customHeight="1">
      <c r="A18" s="10" t="s">
        <v>104</v>
      </c>
      <c r="B18" s="10"/>
      <c r="C18" s="5"/>
      <c r="D18" s="14"/>
    </row>
    <row r="19" spans="1:4" ht="15.75" customHeight="1">
      <c r="A19" s="11" t="s">
        <v>105</v>
      </c>
      <c r="B19" s="11"/>
      <c r="C19" s="5"/>
      <c r="D19" s="14"/>
    </row>
    <row r="20" spans="1:4" ht="15.75" customHeight="1">
      <c r="A20" s="5"/>
      <c r="B20" s="5"/>
      <c r="C20" s="5"/>
      <c r="D20" s="5"/>
    </row>
    <row r="21" spans="1:4" ht="15.75" customHeight="1">
      <c r="A21" s="5"/>
      <c r="B21" s="5"/>
      <c r="C21" s="5"/>
      <c r="D21" s="5"/>
    </row>
    <row r="22" spans="1:4" ht="15.75" customHeight="1">
      <c r="A22" s="5"/>
      <c r="B22" s="5"/>
      <c r="C22" s="5"/>
      <c r="D22" s="5"/>
    </row>
    <row r="23" spans="1:4" ht="15.75" customHeight="1">
      <c r="A23" s="5"/>
      <c r="B23" s="5"/>
      <c r="C23" s="5"/>
      <c r="D23" s="5"/>
    </row>
    <row r="24" spans="1:4" ht="15.75" customHeight="1">
      <c r="A24" s="5"/>
      <c r="B24" s="5"/>
      <c r="C24" s="5"/>
      <c r="D24" s="5"/>
    </row>
    <row r="25" spans="1:4" ht="15.75" customHeight="1">
      <c r="A25" s="5"/>
      <c r="B25" s="5"/>
      <c r="C25" s="5"/>
      <c r="D25" s="5"/>
    </row>
    <row r="26" spans="1:4" ht="14.25">
      <c r="A26" s="5"/>
      <c r="B26" s="5"/>
      <c r="C26" s="5"/>
      <c r="D26" s="5"/>
    </row>
    <row r="27" spans="1:4" ht="14.25">
      <c r="A27" s="5"/>
      <c r="B27" s="5"/>
      <c r="C27" s="5"/>
      <c r="D27" s="5"/>
    </row>
    <row r="28" spans="1:4" ht="14.25">
      <c r="A28" s="5"/>
      <c r="B28" s="5"/>
      <c r="C28" s="5"/>
      <c r="D28" s="5"/>
    </row>
    <row r="29" spans="1:4" ht="14.25">
      <c r="A29" s="5"/>
      <c r="B29" s="5"/>
      <c r="C29" s="5"/>
      <c r="D29" s="5"/>
    </row>
    <row r="30" spans="1:4" ht="14.25">
      <c r="A30" s="5"/>
      <c r="B30" s="5"/>
      <c r="C30" s="5"/>
      <c r="D30" s="5"/>
    </row>
    <row r="31" spans="1:4" ht="14.25">
      <c r="A31" s="5"/>
      <c r="B31" s="5"/>
      <c r="C31" s="5"/>
      <c r="D31" s="5"/>
    </row>
    <row r="32" spans="1:4" ht="14.25">
      <c r="A32" s="5"/>
      <c r="B32" s="5"/>
      <c r="C32" s="5"/>
      <c r="D32" s="5"/>
    </row>
    <row r="33" spans="1:4" ht="14.25">
      <c r="A33" s="5"/>
      <c r="B33" s="5"/>
      <c r="C33" s="5"/>
      <c r="D33" s="5"/>
    </row>
    <row r="34" spans="1:4" ht="14.25">
      <c r="A34" s="5"/>
      <c r="B34" s="5"/>
      <c r="C34" s="5"/>
      <c r="D34" s="5"/>
    </row>
    <row r="35" spans="1:4" ht="14.25">
      <c r="A35" s="5"/>
      <c r="B35" s="5"/>
      <c r="C35" s="5"/>
      <c r="D35" s="5"/>
    </row>
    <row r="36" spans="1:4" ht="14.25">
      <c r="A36" s="5"/>
      <c r="B36" s="5"/>
      <c r="C36" s="5"/>
      <c r="D36" s="5"/>
    </row>
    <row r="37" spans="1:4" ht="14.25">
      <c r="A37" s="5"/>
      <c r="B37" s="5"/>
      <c r="C37" s="5"/>
      <c r="D37" s="5"/>
    </row>
    <row r="38" spans="1:4" ht="14.25">
      <c r="A38" s="5"/>
      <c r="B38" s="5"/>
      <c r="C38" s="5"/>
      <c r="D38" s="5"/>
    </row>
    <row r="39" spans="1:4" ht="14.25">
      <c r="A39" s="5"/>
      <c r="B39" s="5"/>
      <c r="C39" s="5"/>
      <c r="D39" s="5"/>
    </row>
    <row r="40" spans="1:4" ht="14.25">
      <c r="A40" s="5"/>
      <c r="B40" s="5"/>
      <c r="C40" s="5"/>
      <c r="D40" s="5"/>
    </row>
    <row r="41" spans="1:4" ht="14.25">
      <c r="A41" s="5"/>
      <c r="B41" s="5"/>
      <c r="C41" s="5"/>
      <c r="D41" s="5"/>
    </row>
    <row r="42" spans="1:4" ht="14.25">
      <c r="A42" s="3"/>
      <c r="B42" s="3"/>
      <c r="C42" s="3"/>
      <c r="D42" s="3"/>
    </row>
  </sheetData>
  <sheetProtection/>
  <mergeCells count="16">
    <mergeCell ref="A1:D1"/>
    <mergeCell ref="A4:D4"/>
    <mergeCell ref="A8:B8"/>
    <mergeCell ref="C8:D8"/>
    <mergeCell ref="A9:B9"/>
    <mergeCell ref="C9:D9"/>
    <mergeCell ref="A12:B12"/>
    <mergeCell ref="C12:D12"/>
    <mergeCell ref="A13:B13"/>
    <mergeCell ref="C13:D13"/>
    <mergeCell ref="C15:D15"/>
    <mergeCell ref="A16:B16"/>
    <mergeCell ref="C16:D16"/>
    <mergeCell ref="A17:B17"/>
    <mergeCell ref="A18:B18"/>
    <mergeCell ref="A19:B19"/>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Chen</dc:creator>
  <cp:keywords/>
  <dc:description/>
  <cp:lastModifiedBy>蘭···</cp:lastModifiedBy>
  <cp:lastPrinted>2003-06-12T01:33:57Z</cp:lastPrinted>
  <dcterms:created xsi:type="dcterms:W3CDTF">2002-04-30T04:02:24Z</dcterms:created>
  <dcterms:modified xsi:type="dcterms:W3CDTF">2019-04-15T01:21:56Z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